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  <sheet name="SO 170" sheetId="5" r:id="rId5"/>
  </sheets>
  <definedNames/>
  <calcPr/>
  <webPublishing/>
</workbook>
</file>

<file path=xl/sharedStrings.xml><?xml version="1.0" encoding="utf-8"?>
<sst xmlns="http://schemas.openxmlformats.org/spreadsheetml/2006/main" count="1445" uniqueCount="500">
  <si>
    <t>Firma: Firma</t>
  </si>
  <si>
    <t>Rekapitulace ceny</t>
  </si>
  <si>
    <t>Stavba: 120 032 - III/23617_NIŽBOR - DUSP_2021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</si>
  <si>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</si>
  <si>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</si>
  <si>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</si>
  <si>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</si>
  <si>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</si>
  <si>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</si>
  <si>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</si>
  <si>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</si>
  <si>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</si>
  <si>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</si>
  <si>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</si>
  <si>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</si>
  <si>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120 032</t>
  </si>
  <si>
    <t>III/23617_NIŽBOR - DUSP_2021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</si>
  <si>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</si>
  <si>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</si>
  <si>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</si>
  <si>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</si>
  <si>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</si>
  <si>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</si>
  <si>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</si>
  <si>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</si>
  <si>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</si>
  <si>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</si>
  <si>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</si>
  <si>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</si>
  <si>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</si>
  <si>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</si>
  <si>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</si>
  <si>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</si>
  <si>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</si>
  <si>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</si>
  <si>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</si>
  <si>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</si>
  <si>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</si>
  <si>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</si>
  <si>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</si>
  <si>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</si>
  <si>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</si>
  <si>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</si>
  <si>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</si>
  <si>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</si>
  <si>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</si>
  <si>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</si>
  <si>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</si>
  <si>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</si>
  <si>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</si>
  <si>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</si>
  <si>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ochrana dotčených IS</t>
  </si>
  <si>
    <t>VV</t>
  </si>
  <si>
    <t>TS</t>
  </si>
  <si>
    <t>zahrnuje veškeré náklady spojené s objednatelem požadovanými zařízeními</t>
  </si>
  <si>
    <t>02821</t>
  </si>
  <si>
    <t>PRŮZKUMNÉ PRÁCE ARCHEOLOGICKÉ NA POVRCHU</t>
  </si>
  <si>
    <t>základní archeologický průzkum:  
- skrytou ornici (v našem případě spíš jen drny podél vozovky)   
- všechny zemní práce spojené s plochou staveniště (v našem případě odkop pro obrubníky a výkopy pro UV)   
budou sledovány, a kresebně/fotograficky/písemně dokumentovány.</t>
  </si>
  <si>
    <t>zahrnuje veškeré náklady spojené s objednatelem požadovanými pracemi</t>
  </si>
  <si>
    <t>02910</t>
  </si>
  <si>
    <t>OSTATNÍ POŽADAVKY - ZEMĚMĚŘIČSKÁ MĚŘENÍ</t>
  </si>
  <si>
    <t>Vytyčovací práce v průběhu stavby</t>
  </si>
  <si>
    <t>zahrnuje veškeré náklady spojené s objednatelem požadovanými pracemi,   
- pro stanovení orientační investorské ceny určete jednotkovou cenu jako 1% odhadované ceny stavby</t>
  </si>
  <si>
    <t>029113</t>
  </si>
  <si>
    <t>a</t>
  </si>
  <si>
    <t>OSTATNÍ POŽADAVKY - GEODETICKÉ ZAMĚŘENÍ - CELKY</t>
  </si>
  <si>
    <t>KUS</t>
  </si>
  <si>
    <t>Geodetické práce před výstavbou - Zaměření před stavbou a polohové a výškové vytyčení podzemních vedení IS dle projektové dokumentace</t>
  </si>
  <si>
    <t>b</t>
  </si>
  <si>
    <t>Geodetické práce po výstavbě - zaměření skutečného provedení stavby (předání investorovi digitálně i v tištěné podobě)</t>
  </si>
  <si>
    <t>02940</t>
  </si>
  <si>
    <t>OSTATNÍ POŽADAVKY - VYPRACOVÁNÍ DOKUMENTACE</t>
  </si>
  <si>
    <t>provedení pasportizace sousedních budov a oplocení dotčených stavbou před a po stavbě, včetně zdokumentování jejich stavu pro eliminaci případných škod na budovách, oplocení, atd. vlivem stavebních prací.</t>
  </si>
  <si>
    <t>7</t>
  </si>
  <si>
    <t>02943</t>
  </si>
  <si>
    <t>OSTATNÍ POŽADAVKY - VYPRACOVÁNÍ RDS</t>
  </si>
  <si>
    <t>8</t>
  </si>
  <si>
    <t>02944</t>
  </si>
  <si>
    <t>OSTAT POŽADAVKY - DOKUMENTACE SKUTEČ PROVEDENÍ V DIGIT FORMĚ</t>
  </si>
  <si>
    <t>Vypracování DSPS v počtu 4x paré, 2x CD</t>
  </si>
  <si>
    <t>02945</t>
  </si>
  <si>
    <t>OSTAT POŽADAVKY - GEOMETRICKÝ PLÁN</t>
  </si>
  <si>
    <t>vyhotovení geometrického plánu pro oddělení pozemků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</si>
  <si>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</si>
  <si>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029511</t>
  </si>
  <si>
    <t>OSTATNÍ POŽADAVKY - POSUDKY A KONTROLY</t>
  </si>
  <si>
    <t>položka se souhlasem investora  
kamerová prohlídka stávající kanalizace po dokončení přípojek nových vpustí</t>
  </si>
  <si>
    <t>11</t>
  </si>
  <si>
    <t>02991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</si>
  <si>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</si>
  <si>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</si>
  <si>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</si>
  <si>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12</t>
  </si>
  <si>
    <t>767911</t>
  </si>
  <si>
    <t>R</t>
  </si>
  <si>
    <t>OPLOCENÍ Z DRÁTĚNÉHO PLETIVA POZINKOVANÉHO STANDARDNÍHO</t>
  </si>
  <si>
    <t>M2</t>
  </si>
  <si>
    <t>rezervní položka - bude čerpána po souhlasu invertora v případě demolice stávajícího oplocení vlivem stavby</t>
  </si>
  <si>
    <t>100*2=200,000 [A]    délka x výška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</si>
  <si>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</si>
  <si>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SO 101</t>
  </si>
  <si>
    <t>Oprava silnice III/23617</t>
  </si>
  <si>
    <t>014101</t>
  </si>
  <si>
    <t>POPLATKY ZA SKLÁDKU</t>
  </si>
  <si>
    <t>M3</t>
  </si>
  <si>
    <t>drny  dle pol. 11130  
odpad z čištění propustku dle pol. 129958</t>
  </si>
  <si>
    <t>475*0,15=71,250 [A]    plocha x tl. dle vzor. řez 
17*0,6*0,20=2,040 [B]   délka x šířka x předpokl. tl. nánosu 
Celkem: A+B=73,290 [C]</t>
  </si>
  <si>
    <t>zahrnuje veškeré poplatky provozovateli skládky související s uložením odpadu na skládce.</t>
  </si>
  <si>
    <t>015111</t>
  </si>
  <si>
    <t>POPLATKY ZA LIKVIDACI ODPADŮ NEKONTAMINOVANÝCH - 17 05 04 VYTĚŽENÉ ZEMINY A HORNINY - I. TŘÍDA TĚŽITELNOSTI</t>
  </si>
  <si>
    <t>T</t>
  </si>
  <si>
    <t>dle pol. 17120</t>
  </si>
  <si>
    <t>26,385*1,8=47,493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</si>
  <si>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</si>
  <si>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</t>
  </si>
  <si>
    <t>POPLATKY ZA LIKVIDACI ODPADŮ NEKONTAMINOVANÝCH - 17 01 01 BETON Z DEMOLIC OBJEKTŮ, ZÁKLADŮ TV</t>
  </si>
  <si>
    <t>dle pol. 11315 a dle pol. 96615</t>
  </si>
  <si>
    <t>4,575*2,4=10,980 [A] 
0,975*2,4=2,340 [B] 
Celkem: A+B=13,320 [C]</t>
  </si>
  <si>
    <t>015330</t>
  </si>
  <si>
    <t>POPLATKY ZA LIKVIDACI ODPADŮ NEKONTAMINOVANÝCH - 17 05 04 KAMENNÁ SUŤ</t>
  </si>
  <si>
    <t>vybourané obruby</t>
  </si>
  <si>
    <t>474*(0,20*0,25)*2,4=56,880 [A]   délka dle pol. 11353 x předpokládané rozměry v řezu</t>
  </si>
  <si>
    <t>015670</t>
  </si>
  <si>
    <t>POPLATKY ZA LIKVIDACI ODPADŮ NEBEZPEČNÝCH - 17 01 06* KONTAMINOVANÁ STAVEBNÍ SUŤ A BETONY Z DEMOLIC</t>
  </si>
  <si>
    <t>Odfrézovaný asfalt s dehtem - ZAS-T3 a ZAS-T4</t>
  </si>
  <si>
    <t>613,8*0,20=122,760 [A]    dle pol. 11372.a - odhad 20 %</t>
  </si>
  <si>
    <t>Zemní práce</t>
  </si>
  <si>
    <t>11120</t>
  </si>
  <si>
    <t>ODSTRANĚNÍ KŘOVIN</t>
  </si>
  <si>
    <t>jen v nezbytném rozsahu, neodstraňovat celé, prostříhat, atd....</t>
  </si>
  <si>
    <t>(15+46)*0,5=30,500 [A]</t>
  </si>
  <si>
    <t>odstranění křovin a stromů do průměru 100 mm  
doprava dřevin bez ohledu na vzdálenost  
spálení na hromadách nebo štěpkování</t>
  </si>
  <si>
    <t>11130</t>
  </si>
  <si>
    <t>SEJMUTÍ DRNU</t>
  </si>
  <si>
    <t>sejmutí svrchní vrstvy zeminy v tl. 150 mm  
vč. odvozu a uložení na skládku  
poplatek dle pol. 014101</t>
  </si>
  <si>
    <t>455+20=475,000 [A]    dle situace - dle pol. 18222 a plochy pod sjezdy původně nezpevněné</t>
  </si>
  <si>
    <t>včetně vodorovné dopravy  a uložení na skládku</t>
  </si>
  <si>
    <t>11315</t>
  </si>
  <si>
    <t>ODSTRANĚNÍ KRYTU ZPEVNĚNÝCH PLOCH Z BETONU</t>
  </si>
  <si>
    <t>odhad tloušťy 150 mm  
poplatek dle pol. 015140</t>
  </si>
  <si>
    <t>(9,5+3+10+8)*0,15=4,575 [A]   plocha dle situace - zaměření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</si>
  <si>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</si>
  <si>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</si>
  <si>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</si>
  <si>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rozebrání dlažby v km 0,685 a 0,700 vpravo  
vč. čištění a uložení na místě pro zpětné využití</t>
  </si>
  <si>
    <t>(1,0+4,0)*0,06=0,300 [A]</t>
  </si>
  <si>
    <t>11334</t>
  </si>
  <si>
    <t>ODSTRANĚNÍ PODKLADU ZPEVNĚNÝCH PLOCH S CEMENT POJIVEM</t>
  </si>
  <si>
    <t>dle diagnostiky vrt č.1</t>
  </si>
  <si>
    <t>6798*(1/4)*0,03=50,985 [A]   plocha odhad 1/4 z celkové plochy x tl. 30 mm</t>
  </si>
  <si>
    <t>11353</t>
  </si>
  <si>
    <t>ODSTRANĚNÍ CHODNÍKOVÝCH KAMENNÝCH OBRUBNÍKŮ</t>
  </si>
  <si>
    <t>M</t>
  </si>
  <si>
    <t>dle situace, vč. odvozu a uložení na skládku  
poplatek dle pol. 015330</t>
  </si>
  <si>
    <t>118+52+44+54=268,000 [B]  vpravo 
10+196=206,000 [A]  vlevo 
Celkem: B+A=474,000 [C]</t>
  </si>
  <si>
    <t>11372</t>
  </si>
  <si>
    <t>FRÉZOVÁNÍ ZPEVNĚNÝCH PLOCH ASFALTOVÝCH</t>
  </si>
  <si>
    <t>tl. 90 mm dle diagnostiky  
fréza bude většinou odkoupena zhotovitelem, částečně odvezena na skládku z důvodu zatřídění ZAS-T3 a ZAS-T4</t>
  </si>
  <si>
    <t>6820*0,09=613,800 [A]</t>
  </si>
  <si>
    <t>13</t>
  </si>
  <si>
    <t>opravy lokálních poruch v tl. 50 mm - předpoklad 20 % plochy vozovky 
fréza bude odkoupena zhotovitelem</t>
  </si>
  <si>
    <t>6820*0,20*0,05=68,200 [A]</t>
  </si>
  <si>
    <t>14</t>
  </si>
  <si>
    <t>12373</t>
  </si>
  <si>
    <t>ODKOP PRO SPOD STAVBU SILNIC A ŽELEZNIC TŘ. I</t>
  </si>
  <si>
    <t>odkopy pro obruby v místech hrázek s křovím 
vč. odvozu na skládku 
uložení dle pol. 17120</t>
  </si>
  <si>
    <t>26,385=26,385 [A]     dle pol. 17380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</si>
  <si>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</si>
  <si>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</si>
  <si>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129958</t>
  </si>
  <si>
    <t>ČIŠTĚNÍ POTRUBÍ DN DO 600MM</t>
  </si>
  <si>
    <t>čištění propustku a koryta v km 0,290</t>
  </si>
  <si>
    <t>17=17,000 [A]     dle zaměření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</si>
  <si>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</si>
  <si>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</si>
  <si>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17120</t>
  </si>
  <si>
    <t>ULOŽENÍ SYPANINY DO NÁSYPŮ A NA SKLÁDKY BEZ ZHUTNĚNÍ</t>
  </si>
  <si>
    <t>vykopaná zemina</t>
  </si>
  <si>
    <t>26,385=26,385 [A]    dle pol. 12373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</si>
  <si>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</si>
  <si>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</si>
  <si>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17380</t>
  </si>
  <si>
    <t>ZEMNÍ KRAJNICE A DOSYPÁVKY Z NAKUPOVANÝCH MATERIÁLŮ</t>
  </si>
  <si>
    <t>Dosypávka krajnice 100% PS nenamrzavým materiálem</t>
  </si>
  <si>
    <t>0,045*(305-77)=10,260 [C]    osazení obrubníku v km cca 0,077 - 0,305 vpravo 
215*0,075=16,125 [B]    v km 0,435 - 0,650 vpravo - doplnění obrubníků 
Celkem: C+B=26,385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</si>
  <si>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</si>
  <si>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</si>
  <si>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18222</t>
  </si>
  <si>
    <t>ROZPROSTŘENÍ ORNICE VE SVAHU V TL DO 0,15M</t>
  </si>
  <si>
    <t>212+11+106+7+19+8+92=455,000 [A]    dle situace</t>
  </si>
  <si>
    <t>položka zahrnuje:  
nutné přemístění ornice z dočasných skládek vzdálených do 50m  
rozprostření ornice v předepsané tloušťce ve svahu přes 1:5</t>
  </si>
  <si>
    <t>19</t>
  </si>
  <si>
    <t>18241</t>
  </si>
  <si>
    <t>ZALOŽENÍ TRÁVNÍKU RUČNÍM VÝSEVEM</t>
  </si>
  <si>
    <t>455=455,000 [A]    dle pol. 182222</t>
  </si>
  <si>
    <t>Zahrnuje dodání předepsané travní směsi, její výsev na ornici, zalévání, první pokosení, to vše bez ohledu na sklon terénu</t>
  </si>
  <si>
    <t>20</t>
  </si>
  <si>
    <t>184A1</t>
  </si>
  <si>
    <t>VYSAZOVÁNÍ KEŘŮ LISTNATÝCH S BALEM VČETNĚ VÝKOPU JAMKY</t>
  </si>
  <si>
    <t>15/0,5=30,000 [A]   předpoklad nového vysázení keřů místo stávajících v km 0,560 vpravo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</si>
  <si>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</si>
  <si>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Základy</t>
  </si>
  <si>
    <t>21</t>
  </si>
  <si>
    <t>22695A</t>
  </si>
  <si>
    <t>VÝDŘEVA ZÁPOROVÉHO PAŽENÍ DOČASNÁ (PLOCHA)</t>
  </si>
  <si>
    <t>dřevěná ochrana (desky, prkna, apod.) v místech možného sesuvu půdy na krajnicích 
položka bude čerpána dle skutečnosti po souhlasu investora</t>
  </si>
  <si>
    <t>100*1,5=150,000 [A]    odhad délky a výšky</t>
  </si>
  <si>
    <t>položka zahrnuje osazení pažin bez ohledu na druh, jejich opotřebení a jejich odstranění</t>
  </si>
  <si>
    <t>22</t>
  </si>
  <si>
    <t>285361</t>
  </si>
  <si>
    <t>KOTVENÍ NA POVRCHU Z BETONÁŘSKÉ VÝZTUŽE DL. DO 3M</t>
  </si>
  <si>
    <t>kotvy do staré zídky v km 0,600 vpravo + výztuž pro svodidlo 
Dle TZ: Buď před betonáží nebo po ní budou osazeny v místě patních plechů sloupků svodidla 4 ks vrtaných ocelových kotev / 1 sloupek (injektovaných nebo chemických) o 24 mm</t>
  </si>
  <si>
    <t>4*3=12,000 [A]    4 kotvy na jednu desku x počet desek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</si>
  <si>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</si>
  <si>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</si>
  <si>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23</t>
  </si>
  <si>
    <t>317325</t>
  </si>
  <si>
    <t>ŘÍMSY ZE ŽELEZOBETONU DO C30/37</t>
  </si>
  <si>
    <t>nadbetonávka temene zídky v km 0,600 dle pol. 96615 
- vč, okapničky za zdí</t>
  </si>
  <si>
    <t>6,5*0,35=2,275 [A]   plocha x tl.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</si>
  <si>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</si>
  <si>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</si>
  <si>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</si>
  <si>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</si>
  <si>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Dle TZ: Betonová deska bude vyztužena ocelovými pruty o 12 mm ve vzájemné vzdálenosti 100 mm, třmínky budou o 12 mm v rozteči 200 mm</t>
  </si>
  <si>
    <t>2,275*0,120=0,273 [A]    odhad 120 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</si>
  <si>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</si>
  <si>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25</t>
  </si>
  <si>
    <t>348171</t>
  </si>
  <si>
    <t>ZÁBRADLÍ Z DÍLCŮ KOVOVÝCH S NÁTĚREM</t>
  </si>
  <si>
    <t>KG</t>
  </si>
  <si>
    <t>Demontáž a zpětná montáž zábradlí u COOPu  
bude čerpána dle skutečnosti</t>
  </si>
  <si>
    <t>7*15=105,000 [A]   délka x hmotnost na 1m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</si>
  <si>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</si>
  <si>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</si>
  <si>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26</t>
  </si>
  <si>
    <t>457315</t>
  </si>
  <si>
    <t>VYROVNÁVACÍ A SPÁDOVÝ PROSTÝ BETON C30/37</t>
  </si>
  <si>
    <t>dle situace - šedá barva</t>
  </si>
  <si>
    <t>(9,5+3+10+8)*0,15=4,575 [A]   dle pol. 11315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</si>
  <si>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</si>
  <si>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</si>
  <si>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27</t>
  </si>
  <si>
    <t>56330</t>
  </si>
  <si>
    <t>VOZOVKOVÉ VRSTVY ZE ŠTĚRKODRTI</t>
  </si>
  <si>
    <t>podklad pod dlažbu v km 0,685 a 0,700 vpravo</t>
  </si>
  <si>
    <t>5*0,15=0,750 [A]     plocha dle pol. 582611 x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</si>
  <si>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</si>
  <si>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</si>
  <si>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56363</t>
  </si>
  <si>
    <t>VOZOVKOVÉ VRSTVY Z RECYKLOVANÉHO MATERIÁLU TL DO 150MM</t>
  </si>
  <si>
    <t>12+17+9+12+18+14+7=89,000 [A]   sjezdy z recyklátu dle situace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</si>
  <si>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</si>
  <si>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</si>
  <si>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56963</t>
  </si>
  <si>
    <t>ZPEVNĚNÍ KRAJNIC Z RECYKLOVANÉHO MATERIÁLU TL DO 150MM</t>
  </si>
  <si>
    <t>Obnova nezpevněné krajnice z recyklátu</t>
  </si>
  <si>
    <t>150*0,95=142,500 [A]   v místě se svodidlem x šířka dle vzor.řez</t>
  </si>
  <si>
    <t>30</t>
  </si>
  <si>
    <t>572213</t>
  </si>
  <si>
    <t>SPOJOVACÍ POSTŘIK Z EMULZE DO 0,5KG/M2</t>
  </si>
  <si>
    <t>v množství 0,35 kg/m2 dle diagnostiky</t>
  </si>
  <si>
    <t>6820*2=13 640,000 [A]   pod vrstvou ACO 11 a ACP 16+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</si>
  <si>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</si>
  <si>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</si>
  <si>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574A33</t>
  </si>
  <si>
    <t>ASFALTOVÝ BETON PRO OBRUSNÉ VRSTVY ACO 11 TL. 40MM</t>
  </si>
  <si>
    <t>obrusná vrstva s výztužnými vlákny Forta F1 dle diagnostiky</t>
  </si>
  <si>
    <t>6798+11+11=6 820,000 [A]  dle situace plocha vozovky + úpravy vpravo v km 0,311 a 0,885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</si>
  <si>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</si>
  <si>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</si>
  <si>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574E66</t>
  </si>
  <si>
    <t>ASFALTOVÝ BETON PRO PODKLADNÍ VRSTVY ACP 16+, 16S TL. 70MM</t>
  </si>
  <si>
    <t>podkladní vrstva s výztužnými vlákny Forta F1</t>
  </si>
  <si>
    <t>6820=6 820,000 [A]   dle pol. 574A33</t>
  </si>
  <si>
    <t>33</t>
  </si>
  <si>
    <t>5774EG</t>
  </si>
  <si>
    <t>VRSTVY PRO OBNOVU A OPRAVY Z ASF BETONU ACP 16+, 16S</t>
  </si>
  <si>
    <t>oprava lokálních poruch</t>
  </si>
  <si>
    <t>6820*0,05*0,20=68,200 [A]   dle pol. 11372.b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</si>
  <si>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</si>
  <si>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34</t>
  </si>
  <si>
    <t>582611</t>
  </si>
  <si>
    <t>KRYTY Z BETON DLAŽDIC SE ZÁMKEM ŠEDÝCH TL 60MM DO LOŽE Z KAM</t>
  </si>
  <si>
    <t>opětovné položení původní dlažby dle pol. 11317</t>
  </si>
  <si>
    <t>5=5,000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</si>
  <si>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</si>
  <si>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35</t>
  </si>
  <si>
    <t>58910</t>
  </si>
  <si>
    <t>VÝPLŇ SPAR ASFALTEM</t>
  </si>
  <si>
    <t>sanace reflexních trhlin dle diagnostiky  
položka bude čerpána dle skutečnosti po souhlasu investorem</t>
  </si>
  <si>
    <t>předpoklad 1m trhlin/10 m2 vozovky 
6820/10=682,000 [A]</t>
  </si>
  <si>
    <t>položka zahrnuje:  
- dodávku předepsaného materiálu  
- vyčištění a výplň spar tímto materiálem</t>
  </si>
  <si>
    <t>Potrubí</t>
  </si>
  <si>
    <t>36</t>
  </si>
  <si>
    <t>89712</t>
  </si>
  <si>
    <t>VPUSŤ KANALIZAČNÍ ULIČNÍ KOMPLETNÍ Z BETONOVÝCH DÍLCŮ</t>
  </si>
  <si>
    <t>výměna stáv. vpustí a doplnění nových dle potřeby</t>
  </si>
  <si>
    <t>12=12,000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</si>
  <si>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</si>
  <si>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37</t>
  </si>
  <si>
    <t>89911G</t>
  </si>
  <si>
    <t>LITINOVÝ POKLOP D400</t>
  </si>
  <si>
    <t>náhradní poklopy  
bude čerpáno se souhlasem investora</t>
  </si>
  <si>
    <t>65*0,5=32,500 [A]    odhad 50 % z celkového počtu dle pol. 89921</t>
  </si>
  <si>
    <t>Položka zahrnuje dodávku a osazení předepsané mříže včetně rámu</t>
  </si>
  <si>
    <t>38</t>
  </si>
  <si>
    <t>89921</t>
  </si>
  <si>
    <t>VÝŠKOVÁ ÚPRAVA POKLOPŮ</t>
  </si>
  <si>
    <t>65=65,000 [A]   dle zaměření - poklopy od vodovodu, kanalizace a plynovodu</t>
  </si>
  <si>
    <t>- položka výškové úpravy zahrnuje všechny nutné práce a materiály pro zvýšení nebo snížení zařízení (včetně nutné úpravy stávajícího povrchu vozovky nebo chodníku).</t>
  </si>
  <si>
    <t>39</t>
  </si>
  <si>
    <t>89922</t>
  </si>
  <si>
    <t>VÝŠKOVÁ ÚPRAVA MŘÍŽÍ</t>
  </si>
  <si>
    <t>10+1=11,000 [A]    na kanalizaci</t>
  </si>
  <si>
    <t>40</t>
  </si>
  <si>
    <t>899523</t>
  </si>
  <si>
    <t>OBETONOVÁNÍ POTRUBÍ Z PROSTÉHO BETONU DO C16/20</t>
  </si>
  <si>
    <t>obetonování kolem nových nebo posunutých vpustí</t>
  </si>
  <si>
    <t>1,0*10=10,000 [A]     odhad množství betonu kolem vpustí x počet vpustí</t>
  </si>
  <si>
    <t>Ostatní konstrukce a práce</t>
  </si>
  <si>
    <t>41</t>
  </si>
  <si>
    <t>9113A2</t>
  </si>
  <si>
    <t>SVODIDLO OCEL SILNIČ JEDNOSTR, ÚROVEŇ ZADRŽ N1, N2 - MONTÁŽ S PŘESUNEM (BEZ DODÁVKY)</t>
  </si>
  <si>
    <t>Zpětné osazení svodidel</t>
  </si>
  <si>
    <t>150=150,000 [A]   dle pol. 9113A3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</si>
  <si>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</si>
  <si>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42</t>
  </si>
  <si>
    <t>9113A3</t>
  </si>
  <si>
    <t>SVODIDLO OCEL SILNIČ JEDNOSTR, ÚROVEŇ ZADRŽ N1, N2 - DEMONTÁŽ S PŘESUNEM</t>
  </si>
  <si>
    <t>150=150,000 [A]     v km 0,140 - 0,290 vlevo</t>
  </si>
  <si>
    <t>položka zahrnuje:  
- demontáž a odstranění zařízení  
- jeho odvoz na předepsané místo</t>
  </si>
  <si>
    <t>43</t>
  </si>
  <si>
    <t>9113B1</t>
  </si>
  <si>
    <t>SVODIDLO OCEL SILNIČ JEDNOSTR, ÚROVEŇ ZADRŽ H1 -DODÁVKA A MONTÁŽ</t>
  </si>
  <si>
    <t>doplnění svodidla v km 0,290 vlevo řed výtokem propustku a v km 0,5861 - 0,601 vpravo, doplnění a prodloužení svodidla v km 0,650  vpravo 
dle situace</t>
  </si>
  <si>
    <t>4+16=20,000 [A] 
32+4=36,000 [B] 
Celkem: A+B=56,000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</si>
  <si>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</si>
  <si>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44</t>
  </si>
  <si>
    <t>9113B2</t>
  </si>
  <si>
    <t>SVODIDLO OCEL SILNIČ JEDNOSTR, ÚROVEŇ ZADRŽ H1 - MONTÁŽ S PŘESUNEM (BEZ DODÁVKY)</t>
  </si>
  <si>
    <t>zpětné osazení dle pol. 9113B3</t>
  </si>
  <si>
    <t>35=35,000 [A]</t>
  </si>
  <si>
    <t>45</t>
  </si>
  <si>
    <t>9113B3</t>
  </si>
  <si>
    <t>SVODIDLO OCEL SILNIČ JEDNOSTR, ÚROVEŇ ZADRŽ H1 - DEMONTÁŽ S PŘESUNEM</t>
  </si>
  <si>
    <t>35=35,000 [A]      v km 0,325 - 0,360 vpravo</t>
  </si>
  <si>
    <t>46</t>
  </si>
  <si>
    <t>914123</t>
  </si>
  <si>
    <t>DOPRAVNÍ ZNAČKY ZÁKLADNÍ VELIKOSTI OCELOVÉ FÓLIE TŘ 1 - DEMONTÁŽ</t>
  </si>
  <si>
    <t>demontáž SDV v km 0,140 L</t>
  </si>
  <si>
    <t>1=1,000 [A]   A7a</t>
  </si>
  <si>
    <t>Položka zahrnuje odstranění, demontáž a odklizení materiálu s odvozem na předepsané místo</t>
  </si>
  <si>
    <t>47</t>
  </si>
  <si>
    <t>915111</t>
  </si>
  <si>
    <t>VODOROVNÉ DOPRAVNÍ ZNAČENÍ BARVOU HLADKÉ - DODÁVKA A POKLÁDKA</t>
  </si>
  <si>
    <t>nové vodorovné značení a obnova původního značení  
V4 0,125  
V7  
vč. předznačení</t>
  </si>
  <si>
    <t>1788*0,125=223,500 [A]   V4 
(7+9)*4,0*0,5=32,000 [B]   V7 - přechody pro chodce 
176*0,125=22,000 [C]   V2b dle situace 
Celkem: A+B+C=277,500 [D]</t>
  </si>
  <si>
    <t>položka zahrnuje:  
- dodání a pokládku nátěrového materiálu (měří se pouze natíraná plocha)  
- předznačení a reflexní úpravu</t>
  </si>
  <si>
    <t>48</t>
  </si>
  <si>
    <t>915211</t>
  </si>
  <si>
    <t>VODOROVNÉ DOPRAVNÍ ZNAČENÍ PLASTEM HLADKÉ - DODÁVKA A POKLÁDKA</t>
  </si>
  <si>
    <t>277,5=277,500 [A]    dle pol. 915111</t>
  </si>
  <si>
    <t>49</t>
  </si>
  <si>
    <t>917212</t>
  </si>
  <si>
    <t>ZÁHONOVÉ OBRUBY Z BETONOVÝCH OBRUBNÍKŮ ŠÍŘ 80MM</t>
  </si>
  <si>
    <t>6=6,000 [A]    v km 0,680 vpravo dle situace</t>
  </si>
  <si>
    <t>Položka zahrnuje:  
dodání a pokládku betonových obrubníků o rozměrech předepsaných zadávací dokumentací  
betonové lože i boční betonovou opěrku.</t>
  </si>
  <si>
    <t>50</t>
  </si>
  <si>
    <t>917224</t>
  </si>
  <si>
    <t>SILNIČNÍ A CHODNÍKOVÉ OBRUBY Z BETONOVÝCH OBRUBNÍKŮ ŠÍŘ 150MM</t>
  </si>
  <si>
    <t>doplnění a zpevnění krajnice - dle situace  
rozměry 150/250/1000(500) příp. obloukové dle skutečnosti</t>
  </si>
  <si>
    <t>200=200,000 [A]    zelená dle sit. 
245=245,000 [B]     modrá dle sit. 
319=319,000 [C]     fialová dle sit. 
474=474,000 [D]    žlutá dle sit. 
Celkem: A+B+C+D-142,5=1 095,500 [E]   odečet přejízdného obrubníku dle pol. 917224.b</t>
  </si>
  <si>
    <t>51</t>
  </si>
  <si>
    <t>zapuštěné (přejízdné) obruby rozm. 150/150/1000(500)</t>
  </si>
  <si>
    <t>6+5+8+17=36,000 [A]  vlevo - modrá dle sit. 
5+5+8=18,000 [B]  vpravo - zelená dle sit. 
(11+6+7)+6=30,000 [C]   vlevo + vpravo - fialová dle sit. 
(2+5,5+2+6+4)+(13+7+9,5+5,5+4)=58,500 [D]    vpravo + vlevo - žlutá (výměna obruby) dle sit. 
Celkem: A+B+C+D=142,500 [E]</t>
  </si>
  <si>
    <t>52</t>
  </si>
  <si>
    <t>919111</t>
  </si>
  <si>
    <t>ŘEZÁNÍ ASFALTOVÉHO KRYTU VOZOVEK TL DO 50MM</t>
  </si>
  <si>
    <t>682=682,000 [A]    dle  pol. 58910</t>
  </si>
  <si>
    <t>položka zahrnuje řezání vozovkové vrstvy v předepsané tloušťce, včetně spotřeby vody</t>
  </si>
  <si>
    <t>53</t>
  </si>
  <si>
    <t>96615</t>
  </si>
  <si>
    <t>BOURÁNÍ KONSTRUKCÍ Z PROSTÉHO BETONU</t>
  </si>
  <si>
    <t>ubourání temene zídky v tl. cca 15 cm - v km 0,600 vpravo 
vč. odvozu a uložení na skládku 
poplatek dle pol. 015140</t>
  </si>
  <si>
    <t>6,5*0,15=0,975 [A]    plocha x odhadovaná tl.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</si>
  <si>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</si>
  <si>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</t>
  </si>
  <si>
    <t>Chodníky</t>
  </si>
  <si>
    <t>015130</t>
  </si>
  <si>
    <t>POPLATKY ZA LIKVIDACŮ ODPADŮ NEKONTAMINOVANÝCH - 17 03 02 VYBOURANÝ ASFALTOVÝ BETON BEZ DEHTU</t>
  </si>
  <si>
    <t>obrusné vrstvy stáv. chodníků</t>
  </si>
  <si>
    <t>17,04*2,2=37,488 [A]  dle pol. 11313</t>
  </si>
  <si>
    <t>POPLATKY ZA LIKVIDACŮ ODPADŮ NEKONTAMINOVANÝCH - 17 05 04 KAMENNÁ SUŤ</t>
  </si>
  <si>
    <t>podkladní vrstvy stáv. chodníků</t>
  </si>
  <si>
    <t>89,46*2,0=178,920 [A]   dle pol. 11332</t>
  </si>
  <si>
    <t>11313</t>
  </si>
  <si>
    <t>ODSTRANĚNÍ KRYTU ZPEVNĚNÝCH PLOCH S ASFALTOVÝM POJIVEM</t>
  </si>
  <si>
    <t>chodník - kryt tl. 40 mm</t>
  </si>
  <si>
    <t>426*0,04=17,040 [A]</t>
  </si>
  <si>
    <t>11332</t>
  </si>
  <si>
    <t>ODSTRANĚNÍ PODKLADŮ ZPEVNĚNÝCH PLOCH Z KAMENIVA NESTMELENÉHO</t>
  </si>
  <si>
    <t>426*0,21=89,460 [A]</t>
  </si>
  <si>
    <t>tl. 150 mm</t>
  </si>
  <si>
    <t>449*0,15=67,350 [A]</t>
  </si>
  <si>
    <t>56360</t>
  </si>
  <si>
    <t>VOZOVKOVÉ VRSTVY Z RECYKLOVANÉHO MATERIÁLU</t>
  </si>
  <si>
    <t>tl. 60 mm</t>
  </si>
  <si>
    <t>449*0,06=26,940 [A]</t>
  </si>
  <si>
    <t>572123</t>
  </si>
  <si>
    <t>INFILTRAČNÍ POSTŘIK Z EMULZE DO 1,0KG/M2</t>
  </si>
  <si>
    <t>PI - C 0,7 kg/m2</t>
  </si>
  <si>
    <t>449=449,000 [A]</t>
  </si>
  <si>
    <t>v množství 0,35 kg/m2 dle vzorový řez</t>
  </si>
  <si>
    <t>449=449,000 [A]   pod vrstvou ACO 8</t>
  </si>
  <si>
    <t>574A31</t>
  </si>
  <si>
    <t>ASFALTOVÝ BETON PRO OBRUSNÉ VRSTVY ACO 8 TL. 40MM</t>
  </si>
  <si>
    <t>ACO 8 CH</t>
  </si>
  <si>
    <t>449=449,000 [A]   dle situace</t>
  </si>
  <si>
    <t>874333</t>
  </si>
  <si>
    <t>POTRUBÍ Z TRUB PLAST ODPAD DN DO 150MM BEZVÝKOP TECHNOLOGIÍ</t>
  </si>
  <si>
    <t>svod okapu zaústit do dešťové kanalizace v km 0,880 vlevo a v km 0,750 vlevo i vpravo</t>
  </si>
  <si>
    <t>4,5+3,2+3,4=11,100 [A]     dle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</si>
  <si>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event. nutnou úpravu vstupní a výstupní šachty včetně nezbytných zemních prací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zahrnují i práce spojené s nutnými obtoky, převáděním a čerpáním vody  
nezahrnuje zkoušky vodotěsnosti a televizní prohlídku</t>
  </si>
  <si>
    <t>914122</t>
  </si>
  <si>
    <t>DOPRAVNÍ ZNAČKY ZÁKLADNÍ VELIKOSTI OCELOVÉ FÓLIE TŘ 1 - MONTÁŽ S PŘEMÍSTĚNÍM</t>
  </si>
  <si>
    <t>2=2,000 [A]    IP6 
1+1=2,000 [B]   B28+E8b 
2=2,000 [C]   POZOR DĚTI 
Celkem: A+B+C=6,000 [D]</t>
  </si>
  <si>
    <t>položka zahrnuje:  
- dopravu demontované značky z dočasné skládky  
- osazení a montáž značky na místě určeném projektem  
- nutnou opravu poškozených částí  
nezahrnuje dodávku značky</t>
  </si>
  <si>
    <t>2=2,000 [A]    IP6 
1+1=2,000 [B]   B28+E8b 
2=2,000 [C]   POZOR DĚTI 
1=1,000 [D]   A7a 
Celkem: A+B+C+D=7,000 [E]</t>
  </si>
  <si>
    <t>93545</t>
  </si>
  <si>
    <t>ŽLABY Z DÍLCŮ Z POLYMERBETONU SVĚTLÉ ŠÍŘKY DO 300MM VČETNĚ MŘÍŽÍ</t>
  </si>
  <si>
    <t>např. typ ACO DRAIN v km 0,818 a 0,840 vlevo v chodníku</t>
  </si>
  <si>
    <t>1+2=3,000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</si>
  <si>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</si>
  <si>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170</t>
  </si>
  <si>
    <t>Dopravně inženýrská opatření</t>
  </si>
  <si>
    <t>914132</t>
  </si>
  <si>
    <t>DOPRAVNÍ ZNAČKY ZÁKLADNÍ VELIKOSTI OCELOVÉ FÓLIE TŘ 2 - MONTÁŽ S PŘEMÍSTĚNÍM</t>
  </si>
  <si>
    <t>dle situace DIO</t>
  </si>
  <si>
    <t>12+12+11+4+1=40,000 [A]</t>
  </si>
  <si>
    <t>914133</t>
  </si>
  <si>
    <t>DOPRAVNÍ ZNAČKY ZÁKLADNÍ VELIKOSTI OCELOVÉ FÓLIE TŘ 2 - DEMONTÁŽ</t>
  </si>
  <si>
    <t>dle pol. 914132</t>
  </si>
  <si>
    <t>40=40,000 [A]</t>
  </si>
  <si>
    <t>914139</t>
  </si>
  <si>
    <t>DOPRAV ZNAČKY ZÁKLAD VEL OCEL FÓLIE TŘ 2 - NÁJEMNÉ</t>
  </si>
  <si>
    <t>KSDEN</t>
  </si>
  <si>
    <t>12*2=24,000 [A]    1.etapa 
12*7=84,000 [B]    2.etapa 
11*10=110,000 [C]   3.etapa 
5*90=450,000 [D]     4.etapa 
Celkem: A+B+C+D=668,000 [E]</t>
  </si>
  <si>
    <t>položka zahrnuje sazbu za pronájem dopravních značek a zařízení, počet jednotek je určen jako součin počtu značek a počtu dní použití</t>
  </si>
  <si>
    <t>914711</t>
  </si>
  <si>
    <t>STÁLÁ DOPRAV ZAŘÍZ Z3 OCEL DODÁVKA A MONTÁŽ</t>
  </si>
  <si>
    <t>dle Situace DIO</t>
  </si>
  <si>
    <t>1+2+1=4,000 [A]</t>
  </si>
  <si>
    <t>položka zahrnuje:  
- dodávku a montáž značek v požadovaném provedení</t>
  </si>
  <si>
    <t>914713</t>
  </si>
  <si>
    <t>STÁLÁ DOPRAV ZAŘÍZ Z3 OCEL DEMONTÁŽ</t>
  </si>
  <si>
    <t>dle pol. 914711</t>
  </si>
  <si>
    <t>4=4,000 [A]</t>
  </si>
  <si>
    <t>914811</t>
  </si>
  <si>
    <t>STÁLÁ DOPRAV ZAŘÍZ Z4 OCEL DODÁVKA A MONTÁŽ</t>
  </si>
  <si>
    <t>5+9+5+3=22,000 [A]</t>
  </si>
  <si>
    <t>914813</t>
  </si>
  <si>
    <t>STÁLÁ DOPRAV ZAŘÍZ Z4 OCEL DEMONTÁŽ</t>
  </si>
  <si>
    <t>dle pol. 914811</t>
  </si>
  <si>
    <t>22=22,000 [A]</t>
  </si>
  <si>
    <t>916112</t>
  </si>
  <si>
    <t>DOPRAV SVĚTLO VÝSTRAŽ SAMOSTATNÉ - MONTÁŽ S PŘESUNEM</t>
  </si>
  <si>
    <t>7+6+8+5=26,000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</si>
  <si>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</si>
  <si>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</si>
  <si>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</si>
  <si>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dle pol. 916112</t>
  </si>
  <si>
    <t>26=26,000 [A]</t>
  </si>
  <si>
    <t>Položka zahrnuje odstranění, demontáž a odklizení zařízení s odvozem na předepsané místo</t>
  </si>
  <si>
    <t>916119</t>
  </si>
  <si>
    <t>DOPRAV SVĚTLO VÝSTRAŽ SAMOSTATNÉ - NÁJEMNÉ</t>
  </si>
  <si>
    <t>(7*2)+(6*7)+(8*10)+(5*90)=586,000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</si>
  <si>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</si>
  <si>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</si>
  <si>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</si>
  <si>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4+3=7,000 [A]</t>
  </si>
  <si>
    <t>916153</t>
  </si>
  <si>
    <t>SEMAFOROVÁ PŘENOSNÁ SOUPRAVA - DEMONTÁŽ</t>
  </si>
  <si>
    <t>dle pol. 916152</t>
  </si>
  <si>
    <t>7=7,000 [A]</t>
  </si>
  <si>
    <t>916159</t>
  </si>
  <si>
    <t>SEMAFOROVÁ PŘENOSNÁ SOUPRAVA - NÁJEMNÉ</t>
  </si>
  <si>
    <t>2 a 3 etapa</t>
  </si>
  <si>
    <t>(4*7)+(3*10)=58,000 [A]</t>
  </si>
  <si>
    <t>916312</t>
  </si>
  <si>
    <t>DOPRAVNÍ ZÁBRANY Z2 S FÓLIÍ TŘ 1 - MONTÁŽ S PŘESUNEM</t>
  </si>
  <si>
    <t>Dle SItuace DIO</t>
  </si>
  <si>
    <t>2+2+2+1=7,000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</si>
  <si>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</si>
  <si>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</si>
  <si>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</si>
  <si>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dle pol. 916312</t>
  </si>
  <si>
    <t>916319</t>
  </si>
  <si>
    <t>DOPRAVNÍ ZÁBRANY Z2 - NÁJEMNÉ</t>
  </si>
  <si>
    <t>2*(2+7+10)+(1*90)=128,000 [A]   počet kusů v jedné etapě x délka etapy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</si>
</sst>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100</v>
      </c>
      <c s="20" t="s">
        <v>101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387</v>
      </c>
      <c s="20" t="s">
        <v>388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434</v>
      </c>
      <c s="20" t="s">
        <v>435</v>
      </c>
      <c s="21">
        <f>'SO 170'!I3</f>
      </c>
      <c s="21">
        <f>'SO 170'!O2</f>
      </c>
      <c s="21">
        <f>C13+D13</f>
      </c>
    </row>
  </sheetData>
  <sheetProtection password="D9CD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0+I8+I53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63.75">
      <c r="A14" s="35" t="s">
        <v>50</v>
      </c>
      <c r="E14" s="36" t="s">
        <v>57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61</v>
      </c>
    </row>
    <row r="19" spans="1:5" ht="12.75">
      <c r="A19" s="37" t="s">
        <v>52</v>
      </c>
      <c r="E19" s="38" t="s">
        <v>47</v>
      </c>
    </row>
    <row r="20" spans="1:5" ht="38.2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64</v>
      </c>
      <c s="30" t="s">
        <v>65</v>
      </c>
      <c s="31" t="s">
        <v>66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67</v>
      </c>
    </row>
    <row r="23" spans="1:5" ht="12.75">
      <c r="A23" s="37" t="s">
        <v>52</v>
      </c>
      <c r="E23" s="38" t="s">
        <v>47</v>
      </c>
    </row>
    <row r="24" spans="1:5" ht="12.75">
      <c r="A24" t="s">
        <v>53</v>
      </c>
      <c r="E24" s="36" t="s">
        <v>58</v>
      </c>
    </row>
    <row r="25" spans="1:16" ht="12.75">
      <c r="A25" s="25" t="s">
        <v>45</v>
      </c>
      <c s="29" t="s">
        <v>35</v>
      </c>
      <c s="29" t="s">
        <v>63</v>
      </c>
      <c s="25" t="s">
        <v>68</v>
      </c>
      <c s="30" t="s">
        <v>65</v>
      </c>
      <c s="31" t="s">
        <v>66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69</v>
      </c>
    </row>
    <row r="27" spans="1:5" ht="12.75">
      <c r="A27" s="37" t="s">
        <v>52</v>
      </c>
      <c r="E27" s="38" t="s">
        <v>47</v>
      </c>
    </row>
    <row r="28" spans="1:5" ht="12.75">
      <c r="A28" t="s">
        <v>53</v>
      </c>
      <c r="E28" s="36" t="s">
        <v>58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38.25">
      <c r="A30" s="35" t="s">
        <v>50</v>
      </c>
      <c r="E30" s="36" t="s">
        <v>72</v>
      </c>
    </row>
    <row r="31" spans="1:5" ht="12.75">
      <c r="A31" s="37" t="s">
        <v>52</v>
      </c>
      <c r="E31" s="38" t="s">
        <v>47</v>
      </c>
    </row>
    <row r="32" spans="1:5" ht="12.75">
      <c r="A32" t="s">
        <v>53</v>
      </c>
      <c r="E32" s="36" t="s">
        <v>58</v>
      </c>
    </row>
    <row r="33" spans="1:16" ht="12.7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52</v>
      </c>
      <c r="E35" s="38" t="s">
        <v>47</v>
      </c>
    </row>
    <row r="36" spans="1:5" ht="12.75">
      <c r="A36" t="s">
        <v>53</v>
      </c>
      <c r="E36" s="36" t="s">
        <v>58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79</v>
      </c>
    </row>
    <row r="39" spans="1:5" ht="12.75">
      <c r="A39" s="37" t="s">
        <v>52</v>
      </c>
      <c r="E39" s="38" t="s">
        <v>47</v>
      </c>
    </row>
    <row r="40" spans="1:5" ht="12.75">
      <c r="A40" t="s">
        <v>53</v>
      </c>
      <c r="E40" s="36" t="s">
        <v>58</v>
      </c>
    </row>
    <row r="41" spans="1:16" ht="12.75">
      <c r="A41" s="25" t="s">
        <v>45</v>
      </c>
      <c s="29" t="s">
        <v>40</v>
      </c>
      <c s="29" t="s">
        <v>80</v>
      </c>
      <c s="25" t="s">
        <v>47</v>
      </c>
      <c s="30" t="s">
        <v>81</v>
      </c>
      <c s="31" t="s">
        <v>66</v>
      </c>
      <c s="32">
        <v>15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82</v>
      </c>
    </row>
    <row r="43" spans="1:5" ht="12.75">
      <c r="A43" s="37" t="s">
        <v>52</v>
      </c>
      <c r="E43" s="38" t="s">
        <v>47</v>
      </c>
    </row>
    <row r="44" spans="1:5" ht="76.5">
      <c r="A44" t="s">
        <v>53</v>
      </c>
      <c r="E44" s="36" t="s">
        <v>83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86</v>
      </c>
    </row>
    <row r="47" spans="1:5" ht="12.75">
      <c r="A47" s="37" t="s">
        <v>52</v>
      </c>
      <c r="E47" s="38" t="s">
        <v>47</v>
      </c>
    </row>
    <row r="48" spans="1:5" ht="12.75">
      <c r="A48" t="s">
        <v>53</v>
      </c>
      <c r="E48" s="36" t="s">
        <v>58</v>
      </c>
    </row>
    <row r="49" spans="1:16" ht="12.75">
      <c r="A49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66</v>
      </c>
      <c s="32">
        <v>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7" t="s">
        <v>52</v>
      </c>
      <c r="E51" s="38" t="s">
        <v>47</v>
      </c>
    </row>
    <row r="52" spans="1:5" ht="89.25">
      <c r="A52" t="s">
        <v>53</v>
      </c>
      <c r="E52" s="36" t="s">
        <v>90</v>
      </c>
    </row>
    <row r="53" spans="1:18" ht="12.75" customHeight="1">
      <c r="A53" s="6" t="s">
        <v>43</v>
      </c>
      <c s="6"/>
      <c s="40" t="s">
        <v>73</v>
      </c>
      <c s="6"/>
      <c s="27" t="s">
        <v>91</v>
      </c>
      <c s="6"/>
      <c s="6"/>
      <c s="6"/>
      <c s="41">
        <f>0+Q53</f>
      </c>
      <c r="O53">
        <f>0+R53</f>
      </c>
      <c r="Q53">
        <f>0+I54</f>
      </c>
      <c>
        <f>0+O54</f>
      </c>
    </row>
    <row r="54" spans="1:16" ht="12.75">
      <c r="A54" s="25" t="s">
        <v>45</v>
      </c>
      <c s="29" t="s">
        <v>92</v>
      </c>
      <c s="29" t="s">
        <v>93</v>
      </c>
      <c s="25" t="s">
        <v>94</v>
      </c>
      <c s="30" t="s">
        <v>95</v>
      </c>
      <c s="31" t="s">
        <v>96</v>
      </c>
      <c s="32">
        <v>200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25.5">
      <c r="A55" s="35" t="s">
        <v>50</v>
      </c>
      <c r="E55" s="36" t="s">
        <v>97</v>
      </c>
    </row>
    <row r="56" spans="1:5" ht="12.75">
      <c r="A56" s="37" t="s">
        <v>52</v>
      </c>
      <c r="E56" s="38" t="s">
        <v>98</v>
      </c>
    </row>
    <row r="57" spans="1:5" ht="89.25">
      <c r="A57" t="s">
        <v>53</v>
      </c>
      <c r="E57" s="36" t="s">
        <v>99</v>
      </c>
    </row>
  </sheetData>
  <sheetProtection password="D9CD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0+O8+O29+O90+O99+O112+O117+O154+O175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42">
        <f>0+I8+I29+I90+I99+I112+I117+I154+I175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100</v>
      </c>
      <c s="6"/>
      <c s="18" t="s">
        <v>101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102</v>
      </c>
      <c s="25" t="s">
        <v>47</v>
      </c>
      <c s="30" t="s">
        <v>103</v>
      </c>
      <c s="31" t="s">
        <v>104</v>
      </c>
      <c s="32">
        <v>73.29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105</v>
      </c>
    </row>
    <row r="11" spans="1:5" ht="38.25">
      <c r="A11" s="37" t="s">
        <v>52</v>
      </c>
      <c r="E11" s="38" t="s">
        <v>106</v>
      </c>
    </row>
    <row r="12" spans="1:5" ht="25.5">
      <c r="A12" t="s">
        <v>53</v>
      </c>
      <c r="E12" s="36" t="s">
        <v>107</v>
      </c>
    </row>
    <row r="13" spans="1:16" ht="25.5">
      <c r="A13" s="25" t="s">
        <v>45</v>
      </c>
      <c s="29" t="s">
        <v>23</v>
      </c>
      <c s="29" t="s">
        <v>108</v>
      </c>
      <c s="25" t="s">
        <v>47</v>
      </c>
      <c s="30" t="s">
        <v>109</v>
      </c>
      <c s="31" t="s">
        <v>110</v>
      </c>
      <c s="32">
        <v>47.493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111</v>
      </c>
    </row>
    <row r="15" spans="1:5" ht="12.75">
      <c r="A15" s="37" t="s">
        <v>52</v>
      </c>
      <c r="E15" s="38" t="s">
        <v>112</v>
      </c>
    </row>
    <row r="16" spans="1:5" ht="140.25">
      <c r="A16" t="s">
        <v>53</v>
      </c>
      <c r="E16" s="36" t="s">
        <v>113</v>
      </c>
    </row>
    <row r="17" spans="1:16" ht="25.5">
      <c r="A17" s="25" t="s">
        <v>45</v>
      </c>
      <c s="29" t="s">
        <v>22</v>
      </c>
      <c s="29" t="s">
        <v>114</v>
      </c>
      <c s="25" t="s">
        <v>47</v>
      </c>
      <c s="30" t="s">
        <v>115</v>
      </c>
      <c s="31" t="s">
        <v>110</v>
      </c>
      <c s="32">
        <v>13.32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116</v>
      </c>
    </row>
    <row r="19" spans="1:5" ht="38.25">
      <c r="A19" s="37" t="s">
        <v>52</v>
      </c>
      <c r="E19" s="38" t="s">
        <v>117</v>
      </c>
    </row>
    <row r="20" spans="1:5" ht="140.25">
      <c r="A20" t="s">
        <v>53</v>
      </c>
      <c r="E20" s="36" t="s">
        <v>113</v>
      </c>
    </row>
    <row r="21" spans="1:16" ht="25.5">
      <c r="A21" s="25" t="s">
        <v>45</v>
      </c>
      <c s="29" t="s">
        <v>33</v>
      </c>
      <c s="29" t="s">
        <v>118</v>
      </c>
      <c s="25" t="s">
        <v>47</v>
      </c>
      <c s="30" t="s">
        <v>119</v>
      </c>
      <c s="31" t="s">
        <v>110</v>
      </c>
      <c s="32">
        <v>56.88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120</v>
      </c>
    </row>
    <row r="23" spans="1:5" ht="25.5">
      <c r="A23" s="37" t="s">
        <v>52</v>
      </c>
      <c r="E23" s="38" t="s">
        <v>121</v>
      </c>
    </row>
    <row r="24" spans="1:5" ht="140.25">
      <c r="A24" t="s">
        <v>53</v>
      </c>
      <c r="E24" s="36" t="s">
        <v>113</v>
      </c>
    </row>
    <row r="25" spans="1:16" ht="25.5">
      <c r="A25" s="25" t="s">
        <v>45</v>
      </c>
      <c s="29" t="s">
        <v>35</v>
      </c>
      <c s="29" t="s">
        <v>122</v>
      </c>
      <c s="25" t="s">
        <v>47</v>
      </c>
      <c s="30" t="s">
        <v>123</v>
      </c>
      <c s="31" t="s">
        <v>110</v>
      </c>
      <c s="32">
        <v>122.76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124</v>
      </c>
    </row>
    <row r="27" spans="1:5" ht="12.75">
      <c r="A27" s="37" t="s">
        <v>52</v>
      </c>
      <c r="E27" s="38" t="s">
        <v>125</v>
      </c>
    </row>
    <row r="28" spans="1:5" ht="140.25">
      <c r="A28" t="s">
        <v>53</v>
      </c>
      <c r="E28" s="36" t="s">
        <v>113</v>
      </c>
    </row>
    <row r="29" spans="1:18" ht="12.75" customHeight="1">
      <c r="A29" s="6" t="s">
        <v>43</v>
      </c>
      <c s="6"/>
      <c s="40" t="s">
        <v>29</v>
      </c>
      <c s="6"/>
      <c s="27" t="s">
        <v>126</v>
      </c>
      <c s="6"/>
      <c s="6"/>
      <c s="6"/>
      <c s="41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5" t="s">
        <v>45</v>
      </c>
      <c s="29" t="s">
        <v>37</v>
      </c>
      <c s="29" t="s">
        <v>127</v>
      </c>
      <c s="25" t="s">
        <v>47</v>
      </c>
      <c s="30" t="s">
        <v>128</v>
      </c>
      <c s="31" t="s">
        <v>96</v>
      </c>
      <c s="32">
        <v>30.5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129</v>
      </c>
    </row>
    <row r="32" spans="1:5" ht="12.75">
      <c r="A32" s="37" t="s">
        <v>52</v>
      </c>
      <c r="E32" s="38" t="s">
        <v>130</v>
      </c>
    </row>
    <row r="33" spans="1:5" ht="38.25">
      <c r="A33" t="s">
        <v>53</v>
      </c>
      <c r="E33" s="36" t="s">
        <v>131</v>
      </c>
    </row>
    <row r="34" spans="1:16" ht="12.75">
      <c r="A34" s="25" t="s">
        <v>45</v>
      </c>
      <c s="29" t="s">
        <v>73</v>
      </c>
      <c s="29" t="s">
        <v>132</v>
      </c>
      <c s="25" t="s">
        <v>47</v>
      </c>
      <c s="30" t="s">
        <v>133</v>
      </c>
      <c s="31" t="s">
        <v>96</v>
      </c>
      <c s="32">
        <v>475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134</v>
      </c>
    </row>
    <row r="36" spans="1:5" ht="25.5">
      <c r="A36" s="37" t="s">
        <v>52</v>
      </c>
      <c r="E36" s="38" t="s">
        <v>135</v>
      </c>
    </row>
    <row r="37" spans="1:5" ht="12.75">
      <c r="A37" t="s">
        <v>53</v>
      </c>
      <c r="E37" s="36" t="s">
        <v>136</v>
      </c>
    </row>
    <row r="38" spans="1:16" ht="12.75">
      <c r="A38" s="25" t="s">
        <v>45</v>
      </c>
      <c s="29" t="s">
        <v>76</v>
      </c>
      <c s="29" t="s">
        <v>137</v>
      </c>
      <c s="25" t="s">
        <v>47</v>
      </c>
      <c s="30" t="s">
        <v>138</v>
      </c>
      <c s="31" t="s">
        <v>104</v>
      </c>
      <c s="32">
        <v>4.575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139</v>
      </c>
    </row>
    <row r="40" spans="1:5" ht="12.75">
      <c r="A40" s="37" t="s">
        <v>52</v>
      </c>
      <c r="E40" s="38" t="s">
        <v>140</v>
      </c>
    </row>
    <row r="41" spans="1:5" ht="63.75">
      <c r="A41" t="s">
        <v>53</v>
      </c>
      <c r="E41" s="36" t="s">
        <v>141</v>
      </c>
    </row>
    <row r="42" spans="1:16" ht="12.75">
      <c r="A42" s="25" t="s">
        <v>45</v>
      </c>
      <c s="29" t="s">
        <v>40</v>
      </c>
      <c s="29" t="s">
        <v>142</v>
      </c>
      <c s="25" t="s">
        <v>47</v>
      </c>
      <c s="30" t="s">
        <v>143</v>
      </c>
      <c s="31" t="s">
        <v>104</v>
      </c>
      <c s="32">
        <v>0.3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144</v>
      </c>
    </row>
    <row r="44" spans="1:5" ht="12.75">
      <c r="A44" s="37" t="s">
        <v>52</v>
      </c>
      <c r="E44" s="38" t="s">
        <v>145</v>
      </c>
    </row>
    <row r="45" spans="1:5" ht="63.75">
      <c r="A45" t="s">
        <v>53</v>
      </c>
      <c r="E45" s="36" t="s">
        <v>141</v>
      </c>
    </row>
    <row r="46" spans="1:16" ht="12.75">
      <c r="A46" s="25" t="s">
        <v>45</v>
      </c>
      <c s="29" t="s">
        <v>42</v>
      </c>
      <c s="29" t="s">
        <v>146</v>
      </c>
      <c s="25" t="s">
        <v>47</v>
      </c>
      <c s="30" t="s">
        <v>147</v>
      </c>
      <c s="31" t="s">
        <v>104</v>
      </c>
      <c s="32">
        <v>50.985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148</v>
      </c>
    </row>
    <row r="48" spans="1:5" ht="12.75">
      <c r="A48" s="37" t="s">
        <v>52</v>
      </c>
      <c r="E48" s="38" t="s">
        <v>149</v>
      </c>
    </row>
    <row r="49" spans="1:5" ht="63.75">
      <c r="A49" t="s">
        <v>53</v>
      </c>
      <c r="E49" s="36" t="s">
        <v>141</v>
      </c>
    </row>
    <row r="50" spans="1:16" ht="12.75">
      <c r="A50" s="25" t="s">
        <v>45</v>
      </c>
      <c s="29" t="s">
        <v>87</v>
      </c>
      <c s="29" t="s">
        <v>150</v>
      </c>
      <c s="25" t="s">
        <v>47</v>
      </c>
      <c s="30" t="s">
        <v>151</v>
      </c>
      <c s="31" t="s">
        <v>152</v>
      </c>
      <c s="32">
        <v>474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153</v>
      </c>
    </row>
    <row r="52" spans="1:5" ht="38.25">
      <c r="A52" s="37" t="s">
        <v>52</v>
      </c>
      <c r="E52" s="38" t="s">
        <v>154</v>
      </c>
    </row>
    <row r="53" spans="1:5" ht="63.75">
      <c r="A53" t="s">
        <v>53</v>
      </c>
      <c r="E53" s="36" t="s">
        <v>141</v>
      </c>
    </row>
    <row r="54" spans="1:16" ht="12.75">
      <c r="A54" s="25" t="s">
        <v>45</v>
      </c>
      <c s="29" t="s">
        <v>92</v>
      </c>
      <c s="29" t="s">
        <v>155</v>
      </c>
      <c s="25" t="s">
        <v>64</v>
      </c>
      <c s="30" t="s">
        <v>156</v>
      </c>
      <c s="31" t="s">
        <v>104</v>
      </c>
      <c s="32">
        <v>613.8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157</v>
      </c>
    </row>
    <row r="56" spans="1:5" ht="12.75">
      <c r="A56" s="37" t="s">
        <v>52</v>
      </c>
      <c r="E56" s="38" t="s">
        <v>158</v>
      </c>
    </row>
    <row r="57" spans="1:5" ht="63.75">
      <c r="A57" t="s">
        <v>53</v>
      </c>
      <c r="E57" s="36" t="s">
        <v>141</v>
      </c>
    </row>
    <row r="58" spans="1:16" ht="12.75">
      <c r="A58" s="25" t="s">
        <v>45</v>
      </c>
      <c s="29" t="s">
        <v>159</v>
      </c>
      <c s="29" t="s">
        <v>155</v>
      </c>
      <c s="25" t="s">
        <v>68</v>
      </c>
      <c s="30" t="s">
        <v>156</v>
      </c>
      <c s="31" t="s">
        <v>104</v>
      </c>
      <c s="32">
        <v>68.2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160</v>
      </c>
    </row>
    <row r="60" spans="1:5" ht="12.75">
      <c r="A60" s="37" t="s">
        <v>52</v>
      </c>
      <c r="E60" s="38" t="s">
        <v>161</v>
      </c>
    </row>
    <row r="61" spans="1:5" ht="63.75">
      <c r="A61" t="s">
        <v>53</v>
      </c>
      <c r="E61" s="36" t="s">
        <v>141</v>
      </c>
    </row>
    <row r="62" spans="1:16" ht="12.75">
      <c r="A62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104</v>
      </c>
      <c s="32">
        <v>26.385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38.25">
      <c r="A63" s="35" t="s">
        <v>50</v>
      </c>
      <c r="E63" s="36" t="s">
        <v>165</v>
      </c>
    </row>
    <row r="64" spans="1:5" ht="12.75">
      <c r="A64" s="37" t="s">
        <v>52</v>
      </c>
      <c r="E64" s="38" t="s">
        <v>166</v>
      </c>
    </row>
    <row r="65" spans="1:5" ht="369.75">
      <c r="A65" t="s">
        <v>53</v>
      </c>
      <c r="E65" s="36" t="s">
        <v>167</v>
      </c>
    </row>
    <row r="66" spans="1:16" ht="12.75">
      <c r="A66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152</v>
      </c>
      <c s="32">
        <v>17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171</v>
      </c>
    </row>
    <row r="68" spans="1:5" ht="12.75">
      <c r="A68" s="37" t="s">
        <v>52</v>
      </c>
      <c r="E68" s="38" t="s">
        <v>172</v>
      </c>
    </row>
    <row r="69" spans="1:5" ht="63.75">
      <c r="A69" t="s">
        <v>53</v>
      </c>
      <c r="E69" s="36" t="s">
        <v>173</v>
      </c>
    </row>
    <row r="70" spans="1:16" ht="12.75">
      <c r="A70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104</v>
      </c>
      <c s="32">
        <v>26.385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177</v>
      </c>
    </row>
    <row r="72" spans="1:5" ht="12.75">
      <c r="A72" s="37" t="s">
        <v>52</v>
      </c>
      <c r="E72" s="38" t="s">
        <v>178</v>
      </c>
    </row>
    <row r="73" spans="1:5" ht="191.25">
      <c r="A73" t="s">
        <v>53</v>
      </c>
      <c r="E73" s="36" t="s">
        <v>179</v>
      </c>
    </row>
    <row r="74" spans="1:16" ht="12.75">
      <c r="A74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104</v>
      </c>
      <c s="32">
        <v>26.385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183</v>
      </c>
    </row>
    <row r="76" spans="1:5" ht="38.25">
      <c r="A76" s="37" t="s">
        <v>52</v>
      </c>
      <c r="E76" s="38" t="s">
        <v>184</v>
      </c>
    </row>
    <row r="77" spans="1:5" ht="242.25">
      <c r="A77" t="s">
        <v>53</v>
      </c>
      <c r="E77" s="36" t="s">
        <v>185</v>
      </c>
    </row>
    <row r="78" spans="1:16" ht="12.75">
      <c r="A7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96</v>
      </c>
      <c s="32">
        <v>455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52</v>
      </c>
      <c r="E80" s="38" t="s">
        <v>189</v>
      </c>
    </row>
    <row r="81" spans="1:5" ht="38.25">
      <c r="A81" t="s">
        <v>53</v>
      </c>
      <c r="E81" s="36" t="s">
        <v>190</v>
      </c>
    </row>
    <row r="82" spans="1:16" ht="12.75">
      <c r="A82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96</v>
      </c>
      <c s="32">
        <v>455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52</v>
      </c>
      <c r="E84" s="38" t="s">
        <v>194</v>
      </c>
    </row>
    <row r="85" spans="1:5" ht="25.5">
      <c r="A85" t="s">
        <v>53</v>
      </c>
      <c r="E85" s="36" t="s">
        <v>195</v>
      </c>
    </row>
    <row r="86" spans="1:16" ht="12.75">
      <c r="A86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66</v>
      </c>
      <c s="32">
        <v>30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25.5">
      <c r="A88" s="37" t="s">
        <v>52</v>
      </c>
      <c r="E88" s="38" t="s">
        <v>199</v>
      </c>
    </row>
    <row r="89" spans="1:5" ht="76.5">
      <c r="A89" t="s">
        <v>53</v>
      </c>
      <c r="E89" s="36" t="s">
        <v>200</v>
      </c>
    </row>
    <row r="90" spans="1:18" ht="12.75" customHeight="1">
      <c r="A90" s="6" t="s">
        <v>43</v>
      </c>
      <c s="6"/>
      <c s="40" t="s">
        <v>23</v>
      </c>
      <c s="6"/>
      <c s="27" t="s">
        <v>201</v>
      </c>
      <c s="6"/>
      <c s="6"/>
      <c s="6"/>
      <c s="41">
        <f>0+Q90</f>
      </c>
      <c r="O90">
        <f>0+R90</f>
      </c>
      <c r="Q90">
        <f>0+I91+I95</f>
      </c>
      <c>
        <f>0+O91+O95</f>
      </c>
    </row>
    <row r="91" spans="1:16" ht="12.75">
      <c r="A91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96</v>
      </c>
      <c s="32">
        <v>150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38.25">
      <c r="A92" s="35" t="s">
        <v>50</v>
      </c>
      <c r="E92" s="36" t="s">
        <v>205</v>
      </c>
    </row>
    <row r="93" spans="1:5" ht="12.75">
      <c r="A93" s="37" t="s">
        <v>52</v>
      </c>
      <c r="E93" s="38" t="s">
        <v>206</v>
      </c>
    </row>
    <row r="94" spans="1:5" ht="25.5">
      <c r="A94" t="s">
        <v>53</v>
      </c>
      <c r="E94" s="36" t="s">
        <v>207</v>
      </c>
    </row>
    <row r="95" spans="1:16" ht="12.75">
      <c r="A95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66</v>
      </c>
      <c s="32">
        <v>12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51">
      <c r="A96" s="35" t="s">
        <v>50</v>
      </c>
      <c r="E96" s="36" t="s">
        <v>211</v>
      </c>
    </row>
    <row r="97" spans="1:5" ht="12.75">
      <c r="A97" s="37" t="s">
        <v>52</v>
      </c>
      <c r="E97" s="38" t="s">
        <v>212</v>
      </c>
    </row>
    <row r="98" spans="1:5" ht="38.25">
      <c r="A98" t="s">
        <v>53</v>
      </c>
      <c r="E98" s="36" t="s">
        <v>213</v>
      </c>
    </row>
    <row r="99" spans="1:18" ht="12.75" customHeight="1">
      <c r="A99" s="6" t="s">
        <v>43</v>
      </c>
      <c s="6"/>
      <c s="40" t="s">
        <v>22</v>
      </c>
      <c s="6"/>
      <c s="27" t="s">
        <v>214</v>
      </c>
      <c s="6"/>
      <c s="6"/>
      <c s="6"/>
      <c s="41">
        <f>0+Q99</f>
      </c>
      <c r="O99">
        <f>0+R99</f>
      </c>
      <c r="Q99">
        <f>0+I100+I104+I108</f>
      </c>
      <c>
        <f>0+O100+O104+O108</f>
      </c>
    </row>
    <row r="100" spans="1:16" ht="12.75">
      <c r="A100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104</v>
      </c>
      <c s="32">
        <v>2.275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25.5">
      <c r="A101" s="35" t="s">
        <v>50</v>
      </c>
      <c r="E101" s="36" t="s">
        <v>218</v>
      </c>
    </row>
    <row r="102" spans="1:5" ht="12.75">
      <c r="A102" s="37" t="s">
        <v>52</v>
      </c>
      <c r="E102" s="38" t="s">
        <v>219</v>
      </c>
    </row>
    <row r="103" spans="1:5" ht="382.5">
      <c r="A103" t="s">
        <v>53</v>
      </c>
      <c r="E103" s="36" t="s">
        <v>220</v>
      </c>
    </row>
    <row r="104" spans="1:16" ht="12.75">
      <c r="A104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110</v>
      </c>
      <c s="32">
        <v>0.273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25.5">
      <c r="A105" s="35" t="s">
        <v>50</v>
      </c>
      <c r="E105" s="36" t="s">
        <v>224</v>
      </c>
    </row>
    <row r="106" spans="1:5" ht="12.75">
      <c r="A106" s="37" t="s">
        <v>52</v>
      </c>
      <c r="E106" s="38" t="s">
        <v>225</v>
      </c>
    </row>
    <row r="107" spans="1:5" ht="242.25">
      <c r="A107" t="s">
        <v>53</v>
      </c>
      <c r="E107" s="36" t="s">
        <v>226</v>
      </c>
    </row>
    <row r="108" spans="1:16" ht="12.75">
      <c r="A108" s="25" t="s">
        <v>45</v>
      </c>
      <c s="29" t="s">
        <v>227</v>
      </c>
      <c s="29" t="s">
        <v>228</v>
      </c>
      <c s="25" t="s">
        <v>94</v>
      </c>
      <c s="30" t="s">
        <v>229</v>
      </c>
      <c s="31" t="s">
        <v>230</v>
      </c>
      <c s="32">
        <v>105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231</v>
      </c>
    </row>
    <row r="110" spans="1:5" ht="12.75">
      <c r="A110" s="37" t="s">
        <v>52</v>
      </c>
      <c r="E110" s="38" t="s">
        <v>232</v>
      </c>
    </row>
    <row r="111" spans="1:5" ht="293.25">
      <c r="A111" t="s">
        <v>53</v>
      </c>
      <c r="E111" s="36" t="s">
        <v>233</v>
      </c>
    </row>
    <row r="112" spans="1:18" ht="12.75" customHeight="1">
      <c r="A112" s="6" t="s">
        <v>43</v>
      </c>
      <c s="6"/>
      <c s="40" t="s">
        <v>33</v>
      </c>
      <c s="6"/>
      <c s="27" t="s">
        <v>234</v>
      </c>
      <c s="6"/>
      <c s="6"/>
      <c s="6"/>
      <c s="41">
        <f>0+Q112</f>
      </c>
      <c r="O112">
        <f>0+R112</f>
      </c>
      <c r="Q112">
        <f>0+I113</f>
      </c>
      <c>
        <f>0+O113</f>
      </c>
    </row>
    <row r="113" spans="1:16" ht="12.75">
      <c r="A113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104</v>
      </c>
      <c s="32">
        <v>4.575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238</v>
      </c>
    </row>
    <row r="115" spans="1:5" ht="12.75">
      <c r="A115" s="37" t="s">
        <v>52</v>
      </c>
      <c r="E115" s="38" t="s">
        <v>239</v>
      </c>
    </row>
    <row r="116" spans="1:5" ht="369.75">
      <c r="A116" t="s">
        <v>53</v>
      </c>
      <c r="E116" s="36" t="s">
        <v>240</v>
      </c>
    </row>
    <row r="117" spans="1:18" ht="12.75" customHeight="1">
      <c r="A117" s="6" t="s">
        <v>43</v>
      </c>
      <c s="6"/>
      <c s="40" t="s">
        <v>35</v>
      </c>
      <c s="6"/>
      <c s="27" t="s">
        <v>241</v>
      </c>
      <c s="6"/>
      <c s="6"/>
      <c s="6"/>
      <c s="41">
        <f>0+Q117</f>
      </c>
      <c r="O117">
        <f>0+R117</f>
      </c>
      <c r="Q117">
        <f>0+I118+I122+I126+I130+I134+I138+I142+I146+I150</f>
      </c>
      <c>
        <f>0+O118+O122+O126+O130+O134+O138+O142+O146+O150</f>
      </c>
    </row>
    <row r="118" spans="1:16" ht="12.75">
      <c r="A118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104</v>
      </c>
      <c s="32">
        <v>0.75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245</v>
      </c>
    </row>
    <row r="120" spans="1:5" ht="12.75">
      <c r="A120" s="37" t="s">
        <v>52</v>
      </c>
      <c r="E120" s="38" t="s">
        <v>246</v>
      </c>
    </row>
    <row r="121" spans="1:5" ht="51">
      <c r="A121" t="s">
        <v>53</v>
      </c>
      <c r="E121" s="36" t="s">
        <v>247</v>
      </c>
    </row>
    <row r="122" spans="1:16" ht="12.75">
      <c r="A122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96</v>
      </c>
      <c s="32">
        <v>89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52</v>
      </c>
      <c r="E124" s="38" t="s">
        <v>251</v>
      </c>
    </row>
    <row r="125" spans="1:5" ht="102">
      <c r="A125" t="s">
        <v>53</v>
      </c>
      <c r="E125" s="36" t="s">
        <v>252</v>
      </c>
    </row>
    <row r="126" spans="1:16" ht="12.75">
      <c r="A126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96</v>
      </c>
      <c s="32">
        <v>142.5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256</v>
      </c>
    </row>
    <row r="128" spans="1:5" ht="12.75">
      <c r="A128" s="37" t="s">
        <v>52</v>
      </c>
      <c r="E128" s="38" t="s">
        <v>257</v>
      </c>
    </row>
    <row r="129" spans="1:5" ht="102">
      <c r="A129" t="s">
        <v>53</v>
      </c>
      <c r="E129" s="36" t="s">
        <v>252</v>
      </c>
    </row>
    <row r="130" spans="1:16" ht="12.75">
      <c r="A130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96</v>
      </c>
      <c s="32">
        <v>13640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261</v>
      </c>
    </row>
    <row r="132" spans="1:5" ht="12.75">
      <c r="A132" s="37" t="s">
        <v>52</v>
      </c>
      <c r="E132" s="38" t="s">
        <v>262</v>
      </c>
    </row>
    <row r="133" spans="1:5" ht="51">
      <c r="A133" t="s">
        <v>53</v>
      </c>
      <c r="E133" s="36" t="s">
        <v>263</v>
      </c>
    </row>
    <row r="134" spans="1:16" ht="12.75">
      <c r="A134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96</v>
      </c>
      <c s="32">
        <v>6820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267</v>
      </c>
    </row>
    <row r="136" spans="1:5" ht="25.5">
      <c r="A136" s="37" t="s">
        <v>52</v>
      </c>
      <c r="E136" s="38" t="s">
        <v>268</v>
      </c>
    </row>
    <row r="137" spans="1:5" ht="140.25">
      <c r="A137" t="s">
        <v>53</v>
      </c>
      <c r="E137" s="36" t="s">
        <v>269</v>
      </c>
    </row>
    <row r="138" spans="1:16" ht="12.75">
      <c r="A138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96</v>
      </c>
      <c s="32">
        <v>6820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273</v>
      </c>
    </row>
    <row r="140" spans="1:5" ht="12.75">
      <c r="A140" s="37" t="s">
        <v>52</v>
      </c>
      <c r="E140" s="38" t="s">
        <v>274</v>
      </c>
    </row>
    <row r="141" spans="1:5" ht="140.25">
      <c r="A141" t="s">
        <v>53</v>
      </c>
      <c r="E141" s="36" t="s">
        <v>269</v>
      </c>
    </row>
    <row r="142" spans="1:16" ht="12.75">
      <c r="A142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104</v>
      </c>
      <c s="32">
        <v>68.2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278</v>
      </c>
    </row>
    <row r="144" spans="1:5" ht="12.75">
      <c r="A144" s="37" t="s">
        <v>52</v>
      </c>
      <c r="E144" s="38" t="s">
        <v>279</v>
      </c>
    </row>
    <row r="145" spans="1:5" ht="204">
      <c r="A145" t="s">
        <v>53</v>
      </c>
      <c r="E145" s="36" t="s">
        <v>280</v>
      </c>
    </row>
    <row r="146" spans="1:16" ht="12.75">
      <c r="A146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96</v>
      </c>
      <c s="32">
        <v>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284</v>
      </c>
    </row>
    <row r="148" spans="1:5" ht="12.75">
      <c r="A148" s="37" t="s">
        <v>52</v>
      </c>
      <c r="E148" s="38" t="s">
        <v>285</v>
      </c>
    </row>
    <row r="149" spans="1:5" ht="153">
      <c r="A149" t="s">
        <v>53</v>
      </c>
      <c r="E149" s="36" t="s">
        <v>286</v>
      </c>
    </row>
    <row r="150" spans="1:16" ht="12.75">
      <c r="A150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152</v>
      </c>
      <c s="32">
        <v>682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25.5">
      <c r="A151" s="35" t="s">
        <v>50</v>
      </c>
      <c r="E151" s="36" t="s">
        <v>290</v>
      </c>
    </row>
    <row r="152" spans="1:5" ht="25.5">
      <c r="A152" s="37" t="s">
        <v>52</v>
      </c>
      <c r="E152" s="38" t="s">
        <v>291</v>
      </c>
    </row>
    <row r="153" spans="1:5" ht="38.25">
      <c r="A153" t="s">
        <v>53</v>
      </c>
      <c r="E153" s="36" t="s">
        <v>292</v>
      </c>
    </row>
    <row r="154" spans="1:18" ht="12.75" customHeight="1">
      <c r="A154" s="6" t="s">
        <v>43</v>
      </c>
      <c s="6"/>
      <c s="40" t="s">
        <v>76</v>
      </c>
      <c s="6"/>
      <c s="27" t="s">
        <v>293</v>
      </c>
      <c s="6"/>
      <c s="6"/>
      <c s="6"/>
      <c s="41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66</v>
      </c>
      <c s="32">
        <v>12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297</v>
      </c>
    </row>
    <row r="157" spans="1:5" ht="12.75">
      <c r="A157" s="37" t="s">
        <v>52</v>
      </c>
      <c r="E157" s="38" t="s">
        <v>298</v>
      </c>
    </row>
    <row r="158" spans="1:5" ht="76.5">
      <c r="A158" t="s">
        <v>53</v>
      </c>
      <c r="E158" s="36" t="s">
        <v>299</v>
      </c>
    </row>
    <row r="159" spans="1:16" ht="12.75">
      <c r="A159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66</v>
      </c>
      <c s="32">
        <v>32.5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303</v>
      </c>
    </row>
    <row r="161" spans="1:5" ht="12.75">
      <c r="A161" s="37" t="s">
        <v>52</v>
      </c>
      <c r="E161" s="38" t="s">
        <v>304</v>
      </c>
    </row>
    <row r="162" spans="1:5" ht="12.75">
      <c r="A162" t="s">
        <v>53</v>
      </c>
      <c r="E162" s="36" t="s">
        <v>305</v>
      </c>
    </row>
    <row r="163" spans="1:16" ht="12.75">
      <c r="A163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66</v>
      </c>
      <c s="32">
        <v>65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47</v>
      </c>
    </row>
    <row r="165" spans="1:5" ht="12.75">
      <c r="A165" s="37" t="s">
        <v>52</v>
      </c>
      <c r="E165" s="38" t="s">
        <v>309</v>
      </c>
    </row>
    <row r="166" spans="1:5" ht="25.5">
      <c r="A166" t="s">
        <v>53</v>
      </c>
      <c r="E166" s="36" t="s">
        <v>310</v>
      </c>
    </row>
    <row r="167" spans="1:16" ht="12.75">
      <c r="A167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66</v>
      </c>
      <c s="32">
        <v>11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47</v>
      </c>
    </row>
    <row r="169" spans="1:5" ht="12.75">
      <c r="A169" s="37" t="s">
        <v>52</v>
      </c>
      <c r="E169" s="38" t="s">
        <v>314</v>
      </c>
    </row>
    <row r="170" spans="1:5" ht="25.5">
      <c r="A170" t="s">
        <v>53</v>
      </c>
      <c r="E170" s="36" t="s">
        <v>310</v>
      </c>
    </row>
    <row r="171" spans="1:16" ht="12.75">
      <c r="A171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104</v>
      </c>
      <c s="32">
        <v>10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318</v>
      </c>
    </row>
    <row r="173" spans="1:5" ht="12.75">
      <c r="A173" s="37" t="s">
        <v>52</v>
      </c>
      <c r="E173" s="38" t="s">
        <v>319</v>
      </c>
    </row>
    <row r="174" spans="1:5" ht="369.75">
      <c r="A174" t="s">
        <v>53</v>
      </c>
      <c r="E174" s="36" t="s">
        <v>240</v>
      </c>
    </row>
    <row r="175" spans="1:18" ht="12.75" customHeight="1">
      <c r="A175" s="6" t="s">
        <v>43</v>
      </c>
      <c s="6"/>
      <c s="40" t="s">
        <v>40</v>
      </c>
      <c s="6"/>
      <c s="27" t="s">
        <v>320</v>
      </c>
      <c s="6"/>
      <c s="6"/>
      <c s="6"/>
      <c s="41">
        <f>0+Q175</f>
      </c>
      <c r="O175">
        <f>0+R175</f>
      </c>
      <c r="Q175">
        <f>0+I176+I180+I184+I188+I192+I196+I200+I204+I208+I212+I216+I220+I224</f>
      </c>
      <c>
        <f>0+O176+O180+O184+O188+O192+O196+O200+O204+O208+O212+O216+O220+O224</f>
      </c>
    </row>
    <row r="176" spans="1:16" ht="25.5">
      <c r="A176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152</v>
      </c>
      <c s="32">
        <v>150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324</v>
      </c>
    </row>
    <row r="178" spans="1:5" ht="12.75">
      <c r="A178" s="37" t="s">
        <v>52</v>
      </c>
      <c r="E178" s="38" t="s">
        <v>325</v>
      </c>
    </row>
    <row r="179" spans="1:5" ht="76.5">
      <c r="A179" t="s">
        <v>53</v>
      </c>
      <c r="E179" s="36" t="s">
        <v>326</v>
      </c>
    </row>
    <row r="180" spans="1:16" ht="25.5">
      <c r="A180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152</v>
      </c>
      <c s="32">
        <v>150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50</v>
      </c>
      <c r="E181" s="36" t="s">
        <v>47</v>
      </c>
    </row>
    <row r="182" spans="1:5" ht="12.75">
      <c r="A182" s="37" t="s">
        <v>52</v>
      </c>
      <c r="E182" s="38" t="s">
        <v>330</v>
      </c>
    </row>
    <row r="183" spans="1:5" ht="38.25">
      <c r="A183" t="s">
        <v>53</v>
      </c>
      <c r="E183" s="36" t="s">
        <v>331</v>
      </c>
    </row>
    <row r="184" spans="1:16" ht="25.5">
      <c r="A184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152</v>
      </c>
      <c s="32">
        <v>56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38.25">
      <c r="A185" s="35" t="s">
        <v>50</v>
      </c>
      <c r="E185" s="36" t="s">
        <v>335</v>
      </c>
    </row>
    <row r="186" spans="1:5" ht="38.25">
      <c r="A186" s="37" t="s">
        <v>52</v>
      </c>
      <c r="E186" s="38" t="s">
        <v>336</v>
      </c>
    </row>
    <row r="187" spans="1:5" ht="127.5">
      <c r="A187" t="s">
        <v>53</v>
      </c>
      <c r="E187" s="36" t="s">
        <v>337</v>
      </c>
    </row>
    <row r="188" spans="1:16" ht="25.5">
      <c r="A188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152</v>
      </c>
      <c s="32">
        <v>35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341</v>
      </c>
    </row>
    <row r="190" spans="1:5" ht="12.75">
      <c r="A190" s="37" t="s">
        <v>52</v>
      </c>
      <c r="E190" s="38" t="s">
        <v>342</v>
      </c>
    </row>
    <row r="191" spans="1:5" ht="76.5">
      <c r="A191" t="s">
        <v>53</v>
      </c>
      <c r="E191" s="36" t="s">
        <v>326</v>
      </c>
    </row>
    <row r="192" spans="1:16" ht="25.5">
      <c r="A192" s="25" t="s">
        <v>45</v>
      </c>
      <c s="29" t="s">
        <v>343</v>
      </c>
      <c s="29" t="s">
        <v>344</v>
      </c>
      <c s="25" t="s">
        <v>47</v>
      </c>
      <c s="30" t="s">
        <v>345</v>
      </c>
      <c s="31" t="s">
        <v>152</v>
      </c>
      <c s="32">
        <v>35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47</v>
      </c>
    </row>
    <row r="194" spans="1:5" ht="12.75">
      <c r="A194" s="37" t="s">
        <v>52</v>
      </c>
      <c r="E194" s="38" t="s">
        <v>346</v>
      </c>
    </row>
    <row r="195" spans="1:5" ht="38.25">
      <c r="A195" t="s">
        <v>53</v>
      </c>
      <c r="E195" s="36" t="s">
        <v>331</v>
      </c>
    </row>
    <row r="196" spans="1:16" ht="12.75">
      <c r="A196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66</v>
      </c>
      <c s="32">
        <v>1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350</v>
      </c>
    </row>
    <row r="198" spans="1:5" ht="12.75">
      <c r="A198" s="37" t="s">
        <v>52</v>
      </c>
      <c r="E198" s="38" t="s">
        <v>351</v>
      </c>
    </row>
    <row r="199" spans="1:5" ht="25.5">
      <c r="A199" t="s">
        <v>53</v>
      </c>
      <c r="E199" s="36" t="s">
        <v>352</v>
      </c>
    </row>
    <row r="200" spans="1:16" ht="25.5">
      <c r="A200" s="25" t="s">
        <v>45</v>
      </c>
      <c s="29" t="s">
        <v>353</v>
      </c>
      <c s="29" t="s">
        <v>354</v>
      </c>
      <c s="25" t="s">
        <v>47</v>
      </c>
      <c s="30" t="s">
        <v>355</v>
      </c>
      <c s="31" t="s">
        <v>96</v>
      </c>
      <c s="32">
        <v>277.5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51">
      <c r="A201" s="35" t="s">
        <v>50</v>
      </c>
      <c r="E201" s="36" t="s">
        <v>356</v>
      </c>
    </row>
    <row r="202" spans="1:5" ht="51">
      <c r="A202" s="37" t="s">
        <v>52</v>
      </c>
      <c r="E202" s="38" t="s">
        <v>357</v>
      </c>
    </row>
    <row r="203" spans="1:5" ht="38.25">
      <c r="A203" t="s">
        <v>53</v>
      </c>
      <c r="E203" s="36" t="s">
        <v>358</v>
      </c>
    </row>
    <row r="204" spans="1:16" ht="25.5">
      <c r="A204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96</v>
      </c>
      <c s="32">
        <v>277.5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12.75">
      <c r="A205" s="35" t="s">
        <v>50</v>
      </c>
      <c r="E205" s="36" t="s">
        <v>47</v>
      </c>
    </row>
    <row r="206" spans="1:5" ht="12.75">
      <c r="A206" s="37" t="s">
        <v>52</v>
      </c>
      <c r="E206" s="38" t="s">
        <v>362</v>
      </c>
    </row>
    <row r="207" spans="1:5" ht="38.25">
      <c r="A207" t="s">
        <v>53</v>
      </c>
      <c r="E207" s="36" t="s">
        <v>358</v>
      </c>
    </row>
    <row r="208" spans="1:16" ht="12.75">
      <c r="A208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152</v>
      </c>
      <c s="32">
        <v>6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47</v>
      </c>
    </row>
    <row r="210" spans="1:5" ht="12.75">
      <c r="A210" s="37" t="s">
        <v>52</v>
      </c>
      <c r="E210" s="38" t="s">
        <v>366</v>
      </c>
    </row>
    <row r="211" spans="1:5" ht="51">
      <c r="A211" t="s">
        <v>53</v>
      </c>
      <c r="E211" s="36" t="s">
        <v>367</v>
      </c>
    </row>
    <row r="212" spans="1:16" ht="12.75">
      <c r="A212" s="25" t="s">
        <v>45</v>
      </c>
      <c s="29" t="s">
        <v>368</v>
      </c>
      <c s="29" t="s">
        <v>369</v>
      </c>
      <c s="25" t="s">
        <v>64</v>
      </c>
      <c s="30" t="s">
        <v>370</v>
      </c>
      <c s="31" t="s">
        <v>152</v>
      </c>
      <c s="32">
        <v>1095.5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25.5">
      <c r="A213" s="35" t="s">
        <v>50</v>
      </c>
      <c r="E213" s="36" t="s">
        <v>371</v>
      </c>
    </row>
    <row r="214" spans="1:5" ht="76.5">
      <c r="A214" s="37" t="s">
        <v>52</v>
      </c>
      <c r="E214" s="38" t="s">
        <v>372</v>
      </c>
    </row>
    <row r="215" spans="1:5" ht="51">
      <c r="A215" t="s">
        <v>53</v>
      </c>
      <c r="E215" s="36" t="s">
        <v>367</v>
      </c>
    </row>
    <row r="216" spans="1:16" ht="12.75">
      <c r="A216" s="25" t="s">
        <v>45</v>
      </c>
      <c s="29" t="s">
        <v>373</v>
      </c>
      <c s="29" t="s">
        <v>369</v>
      </c>
      <c s="25" t="s">
        <v>68</v>
      </c>
      <c s="30" t="s">
        <v>370</v>
      </c>
      <c s="31" t="s">
        <v>152</v>
      </c>
      <c s="32">
        <v>142.5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374</v>
      </c>
    </row>
    <row r="218" spans="1:5" ht="76.5">
      <c r="A218" s="37" t="s">
        <v>52</v>
      </c>
      <c r="E218" s="38" t="s">
        <v>375</v>
      </c>
    </row>
    <row r="219" spans="1:5" ht="51">
      <c r="A219" t="s">
        <v>53</v>
      </c>
      <c r="E219" s="36" t="s">
        <v>367</v>
      </c>
    </row>
    <row r="220" spans="1:16" ht="12.75">
      <c r="A220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152</v>
      </c>
      <c s="32">
        <v>682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25.5">
      <c r="A221" s="35" t="s">
        <v>50</v>
      </c>
      <c r="E221" s="36" t="s">
        <v>290</v>
      </c>
    </row>
    <row r="222" spans="1:5" ht="12.75">
      <c r="A222" s="37" t="s">
        <v>52</v>
      </c>
      <c r="E222" s="38" t="s">
        <v>379</v>
      </c>
    </row>
    <row r="223" spans="1:5" ht="25.5">
      <c r="A223" t="s">
        <v>53</v>
      </c>
      <c r="E223" s="36" t="s">
        <v>380</v>
      </c>
    </row>
    <row r="224" spans="1:16" ht="12.75">
      <c r="A224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104</v>
      </c>
      <c s="32">
        <v>0.975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38.25">
      <c r="A225" s="35" t="s">
        <v>50</v>
      </c>
      <c r="E225" s="36" t="s">
        <v>384</v>
      </c>
    </row>
    <row r="226" spans="1:5" ht="12.75">
      <c r="A226" s="37" t="s">
        <v>52</v>
      </c>
      <c r="E226" s="38" t="s">
        <v>385</v>
      </c>
    </row>
    <row r="227" spans="1:5" ht="102">
      <c r="A227" t="s">
        <v>53</v>
      </c>
      <c r="E227" s="36" t="s">
        <v>386</v>
      </c>
    </row>
  </sheetData>
  <sheetProtection password="D9CD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0+O8+O17+O26+O47+O52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2">
        <f>0+I8+I17+I26+I47+I52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387</v>
      </c>
      <c s="6"/>
      <c s="18" t="s">
        <v>388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45</v>
      </c>
      <c s="29" t="s">
        <v>29</v>
      </c>
      <c s="29" t="s">
        <v>389</v>
      </c>
      <c s="25" t="s">
        <v>47</v>
      </c>
      <c s="30" t="s">
        <v>390</v>
      </c>
      <c s="31" t="s">
        <v>110</v>
      </c>
      <c s="32">
        <v>37.488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391</v>
      </c>
    </row>
    <row r="11" spans="1:5" ht="12.75">
      <c r="A11" s="37" t="s">
        <v>52</v>
      </c>
      <c r="E11" s="38" t="s">
        <v>392</v>
      </c>
    </row>
    <row r="12" spans="1:5" ht="140.25">
      <c r="A12" t="s">
        <v>53</v>
      </c>
      <c r="E12" s="36" t="s">
        <v>113</v>
      </c>
    </row>
    <row r="13" spans="1:16" ht="25.5">
      <c r="A13" s="25" t="s">
        <v>45</v>
      </c>
      <c s="29" t="s">
        <v>23</v>
      </c>
      <c s="29" t="s">
        <v>118</v>
      </c>
      <c s="25" t="s">
        <v>47</v>
      </c>
      <c s="30" t="s">
        <v>393</v>
      </c>
      <c s="31" t="s">
        <v>110</v>
      </c>
      <c s="32">
        <v>178.92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394</v>
      </c>
    </row>
    <row r="15" spans="1:5" ht="12.75">
      <c r="A15" s="37" t="s">
        <v>52</v>
      </c>
      <c r="E15" s="38" t="s">
        <v>395</v>
      </c>
    </row>
    <row r="16" spans="1:5" ht="140.25">
      <c r="A16" t="s">
        <v>53</v>
      </c>
      <c r="E16" s="36" t="s">
        <v>113</v>
      </c>
    </row>
    <row r="17" spans="1:18" ht="12.75" customHeight="1">
      <c r="A17" s="6" t="s">
        <v>43</v>
      </c>
      <c s="6"/>
      <c s="40" t="s">
        <v>29</v>
      </c>
      <c s="6"/>
      <c s="27" t="s">
        <v>126</v>
      </c>
      <c s="6"/>
      <c s="6"/>
      <c s="6"/>
      <c s="41">
        <f>0+Q17</f>
      </c>
      <c r="O17">
        <f>0+R17</f>
      </c>
      <c r="Q17">
        <f>0+I18+I22</f>
      </c>
      <c>
        <f>0+O18+O22</f>
      </c>
    </row>
    <row r="18" spans="1:16" ht="12.75">
      <c r="A18" s="25" t="s">
        <v>45</v>
      </c>
      <c s="29" t="s">
        <v>22</v>
      </c>
      <c s="29" t="s">
        <v>396</v>
      </c>
      <c s="25" t="s">
        <v>47</v>
      </c>
      <c s="30" t="s">
        <v>397</v>
      </c>
      <c s="31" t="s">
        <v>104</v>
      </c>
      <c s="32">
        <v>17.04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398</v>
      </c>
    </row>
    <row r="20" spans="1:5" ht="12.75">
      <c r="A20" s="37" t="s">
        <v>52</v>
      </c>
      <c r="E20" s="38" t="s">
        <v>399</v>
      </c>
    </row>
    <row r="21" spans="1:5" ht="63.75">
      <c r="A21" t="s">
        <v>53</v>
      </c>
      <c r="E21" s="36" t="s">
        <v>141</v>
      </c>
    </row>
    <row r="22" spans="1:16" ht="25.5">
      <c r="A22" s="25" t="s">
        <v>45</v>
      </c>
      <c s="29" t="s">
        <v>33</v>
      </c>
      <c s="29" t="s">
        <v>400</v>
      </c>
      <c s="25" t="s">
        <v>47</v>
      </c>
      <c s="30" t="s">
        <v>401</v>
      </c>
      <c s="31" t="s">
        <v>104</v>
      </c>
      <c s="32">
        <v>89.46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7" t="s">
        <v>52</v>
      </c>
      <c r="E24" s="38" t="s">
        <v>402</v>
      </c>
    </row>
    <row r="25" spans="1:5" ht="63.75">
      <c r="A25" t="s">
        <v>53</v>
      </c>
      <c r="E25" s="36" t="s">
        <v>141</v>
      </c>
    </row>
    <row r="26" spans="1:18" ht="12.75" customHeight="1">
      <c r="A26" s="6" t="s">
        <v>43</v>
      </c>
      <c s="6"/>
      <c s="40" t="s">
        <v>35</v>
      </c>
      <c s="6"/>
      <c s="27" t="s">
        <v>241</v>
      </c>
      <c s="6"/>
      <c s="6"/>
      <c s="6"/>
      <c s="41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25" t="s">
        <v>45</v>
      </c>
      <c s="29" t="s">
        <v>35</v>
      </c>
      <c s="29" t="s">
        <v>243</v>
      </c>
      <c s="25" t="s">
        <v>47</v>
      </c>
      <c s="30" t="s">
        <v>244</v>
      </c>
      <c s="31" t="s">
        <v>104</v>
      </c>
      <c s="32">
        <v>67.35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403</v>
      </c>
    </row>
    <row r="29" spans="1:5" ht="12.75">
      <c r="A29" s="37" t="s">
        <v>52</v>
      </c>
      <c r="E29" s="38" t="s">
        <v>404</v>
      </c>
    </row>
    <row r="30" spans="1:5" ht="51">
      <c r="A30" t="s">
        <v>53</v>
      </c>
      <c r="E30" s="36" t="s">
        <v>247</v>
      </c>
    </row>
    <row r="31" spans="1:16" ht="12.75">
      <c r="A31" s="25" t="s">
        <v>45</v>
      </c>
      <c s="29" t="s">
        <v>37</v>
      </c>
      <c s="29" t="s">
        <v>405</v>
      </c>
      <c s="25" t="s">
        <v>47</v>
      </c>
      <c s="30" t="s">
        <v>406</v>
      </c>
      <c s="31" t="s">
        <v>104</v>
      </c>
      <c s="32">
        <v>26.94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407</v>
      </c>
    </row>
    <row r="33" spans="1:5" ht="12.75">
      <c r="A33" s="37" t="s">
        <v>52</v>
      </c>
      <c r="E33" s="38" t="s">
        <v>408</v>
      </c>
    </row>
    <row r="34" spans="1:5" ht="102">
      <c r="A34" t="s">
        <v>53</v>
      </c>
      <c r="E34" s="36" t="s">
        <v>252</v>
      </c>
    </row>
    <row r="35" spans="1:16" ht="12.75">
      <c r="A35" s="25" t="s">
        <v>45</v>
      </c>
      <c s="29" t="s">
        <v>73</v>
      </c>
      <c s="29" t="s">
        <v>409</v>
      </c>
      <c s="25" t="s">
        <v>47</v>
      </c>
      <c s="30" t="s">
        <v>410</v>
      </c>
      <c s="31" t="s">
        <v>96</v>
      </c>
      <c s="32">
        <v>449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411</v>
      </c>
    </row>
    <row r="37" spans="1:5" ht="12.75">
      <c r="A37" s="37" t="s">
        <v>52</v>
      </c>
      <c r="E37" s="38" t="s">
        <v>412</v>
      </c>
    </row>
    <row r="38" spans="1:5" ht="51">
      <c r="A38" t="s">
        <v>53</v>
      </c>
      <c r="E38" s="36" t="s">
        <v>263</v>
      </c>
    </row>
    <row r="39" spans="1:16" ht="12.75">
      <c r="A39" s="25" t="s">
        <v>45</v>
      </c>
      <c s="29" t="s">
        <v>76</v>
      </c>
      <c s="29" t="s">
        <v>259</v>
      </c>
      <c s="25" t="s">
        <v>47</v>
      </c>
      <c s="30" t="s">
        <v>260</v>
      </c>
      <c s="31" t="s">
        <v>96</v>
      </c>
      <c s="32">
        <v>449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413</v>
      </c>
    </row>
    <row r="41" spans="1:5" ht="12.75">
      <c r="A41" s="37" t="s">
        <v>52</v>
      </c>
      <c r="E41" s="38" t="s">
        <v>414</v>
      </c>
    </row>
    <row r="42" spans="1:5" ht="51">
      <c r="A42" t="s">
        <v>53</v>
      </c>
      <c r="E42" s="36" t="s">
        <v>263</v>
      </c>
    </row>
    <row r="43" spans="1:16" ht="12.75">
      <c r="A43" s="25" t="s">
        <v>45</v>
      </c>
      <c s="29" t="s">
        <v>40</v>
      </c>
      <c s="29" t="s">
        <v>415</v>
      </c>
      <c s="25" t="s">
        <v>47</v>
      </c>
      <c s="30" t="s">
        <v>416</v>
      </c>
      <c s="31" t="s">
        <v>96</v>
      </c>
      <c s="32">
        <v>449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417</v>
      </c>
    </row>
    <row r="45" spans="1:5" ht="12.75">
      <c r="A45" s="37" t="s">
        <v>52</v>
      </c>
      <c r="E45" s="38" t="s">
        <v>418</v>
      </c>
    </row>
    <row r="46" spans="1:5" ht="140.25">
      <c r="A46" t="s">
        <v>53</v>
      </c>
      <c r="E46" s="36" t="s">
        <v>269</v>
      </c>
    </row>
    <row r="47" spans="1:18" ht="12.75" customHeight="1">
      <c r="A47" s="6" t="s">
        <v>43</v>
      </c>
      <c s="6"/>
      <c s="40" t="s">
        <v>76</v>
      </c>
      <c s="6"/>
      <c s="27" t="s">
        <v>293</v>
      </c>
      <c s="6"/>
      <c s="6"/>
      <c s="6"/>
      <c s="41">
        <f>0+Q47</f>
      </c>
      <c r="O47">
        <f>0+R47</f>
      </c>
      <c r="Q47">
        <f>0+I48</f>
      </c>
      <c>
        <f>0+O48</f>
      </c>
    </row>
    <row r="48" spans="1:16" ht="12.75">
      <c r="A48" s="25" t="s">
        <v>45</v>
      </c>
      <c s="29" t="s">
        <v>42</v>
      </c>
      <c s="29" t="s">
        <v>419</v>
      </c>
      <c s="25" t="s">
        <v>47</v>
      </c>
      <c s="30" t="s">
        <v>420</v>
      </c>
      <c s="31" t="s">
        <v>152</v>
      </c>
      <c s="32">
        <v>11.1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25.5">
      <c r="A49" s="35" t="s">
        <v>50</v>
      </c>
      <c r="E49" s="36" t="s">
        <v>421</v>
      </c>
    </row>
    <row r="50" spans="1:5" ht="12.75">
      <c r="A50" s="37" t="s">
        <v>52</v>
      </c>
      <c r="E50" s="38" t="s">
        <v>422</v>
      </c>
    </row>
    <row r="51" spans="1:5" ht="229.5">
      <c r="A51" t="s">
        <v>53</v>
      </c>
      <c r="E51" s="36" t="s">
        <v>423</v>
      </c>
    </row>
    <row r="52" spans="1:18" ht="12.75" customHeight="1">
      <c r="A52" s="6" t="s">
        <v>43</v>
      </c>
      <c s="6"/>
      <c s="40" t="s">
        <v>40</v>
      </c>
      <c s="6"/>
      <c s="27" t="s">
        <v>320</v>
      </c>
      <c s="6"/>
      <c s="6"/>
      <c s="6"/>
      <c s="41">
        <f>0+Q52</f>
      </c>
      <c r="O52">
        <f>0+R52</f>
      </c>
      <c r="Q52">
        <f>0+I53+I57+I61</f>
      </c>
      <c>
        <f>0+O53+O57+O61</f>
      </c>
    </row>
    <row r="53" spans="1:16" ht="25.5">
      <c r="A53" s="25" t="s">
        <v>45</v>
      </c>
      <c s="29" t="s">
        <v>87</v>
      </c>
      <c s="29" t="s">
        <v>424</v>
      </c>
      <c s="25" t="s">
        <v>47</v>
      </c>
      <c s="30" t="s">
        <v>425</v>
      </c>
      <c s="31" t="s">
        <v>66</v>
      </c>
      <c s="32">
        <v>6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51">
      <c r="A55" s="37" t="s">
        <v>52</v>
      </c>
      <c r="E55" s="38" t="s">
        <v>426</v>
      </c>
    </row>
    <row r="56" spans="1:5" ht="63.75">
      <c r="A56" t="s">
        <v>53</v>
      </c>
      <c r="E56" s="36" t="s">
        <v>427</v>
      </c>
    </row>
    <row r="57" spans="1:16" ht="12.75">
      <c r="A57" s="25" t="s">
        <v>45</v>
      </c>
      <c s="29" t="s">
        <v>92</v>
      </c>
      <c s="29" t="s">
        <v>348</v>
      </c>
      <c s="25" t="s">
        <v>47</v>
      </c>
      <c s="30" t="s">
        <v>349</v>
      </c>
      <c s="31" t="s">
        <v>66</v>
      </c>
      <c s="32">
        <v>7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63.75">
      <c r="A59" s="37" t="s">
        <v>52</v>
      </c>
      <c r="E59" s="38" t="s">
        <v>428</v>
      </c>
    </row>
    <row r="60" spans="1:5" ht="25.5">
      <c r="A60" t="s">
        <v>53</v>
      </c>
      <c r="E60" s="36" t="s">
        <v>352</v>
      </c>
    </row>
    <row r="61" spans="1:16" ht="12.75">
      <c r="A61" s="25" t="s">
        <v>45</v>
      </c>
      <c s="29" t="s">
        <v>159</v>
      </c>
      <c s="29" t="s">
        <v>429</v>
      </c>
      <c s="25" t="s">
        <v>47</v>
      </c>
      <c s="30" t="s">
        <v>430</v>
      </c>
      <c s="31" t="s">
        <v>152</v>
      </c>
      <c s="32">
        <v>3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431</v>
      </c>
    </row>
    <row r="63" spans="1:5" ht="12.75">
      <c r="A63" s="37" t="s">
        <v>52</v>
      </c>
      <c r="E63" s="38" t="s">
        <v>432</v>
      </c>
    </row>
    <row r="64" spans="1:5" ht="76.5">
      <c r="A64" t="s">
        <v>53</v>
      </c>
      <c r="E64" s="36" t="s">
        <v>433</v>
      </c>
    </row>
  </sheetData>
  <sheetProtection password="D9CD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434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434</v>
      </c>
      <c s="6"/>
      <c s="18" t="s">
        <v>435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320</v>
      </c>
      <c s="19"/>
      <c s="19"/>
      <c s="19"/>
      <c s="28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25.5">
      <c r="A9" s="25" t="s">
        <v>45</v>
      </c>
      <c s="29" t="s">
        <v>29</v>
      </c>
      <c s="29" t="s">
        <v>436</v>
      </c>
      <c s="25" t="s">
        <v>47</v>
      </c>
      <c s="30" t="s">
        <v>437</v>
      </c>
      <c s="31" t="s">
        <v>66</v>
      </c>
      <c s="32">
        <v>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438</v>
      </c>
    </row>
    <row r="11" spans="1:5" ht="12.75">
      <c r="A11" s="37" t="s">
        <v>52</v>
      </c>
      <c r="E11" s="38" t="s">
        <v>439</v>
      </c>
    </row>
    <row r="12" spans="1:5" ht="63.75">
      <c r="A12" t="s">
        <v>53</v>
      </c>
      <c r="E12" s="36" t="s">
        <v>427</v>
      </c>
    </row>
    <row r="13" spans="1:16" ht="12.75">
      <c r="A13" s="25" t="s">
        <v>45</v>
      </c>
      <c s="29" t="s">
        <v>23</v>
      </c>
      <c s="29" t="s">
        <v>440</v>
      </c>
      <c s="25" t="s">
        <v>47</v>
      </c>
      <c s="30" t="s">
        <v>441</v>
      </c>
      <c s="31" t="s">
        <v>66</v>
      </c>
      <c s="32">
        <v>40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442</v>
      </c>
    </row>
    <row r="15" spans="1:5" ht="12.75">
      <c r="A15" s="37" t="s">
        <v>52</v>
      </c>
      <c r="E15" s="38" t="s">
        <v>443</v>
      </c>
    </row>
    <row r="16" spans="1:5" ht="25.5">
      <c r="A16" t="s">
        <v>53</v>
      </c>
      <c r="E16" s="36" t="s">
        <v>352</v>
      </c>
    </row>
    <row r="17" spans="1:16" ht="12.75">
      <c r="A17" s="25" t="s">
        <v>45</v>
      </c>
      <c s="29" t="s">
        <v>22</v>
      </c>
      <c s="29" t="s">
        <v>444</v>
      </c>
      <c s="25" t="s">
        <v>47</v>
      </c>
      <c s="30" t="s">
        <v>445</v>
      </c>
      <c s="31" t="s">
        <v>446</v>
      </c>
      <c s="32">
        <v>668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63.75">
      <c r="A19" s="37" t="s">
        <v>52</v>
      </c>
      <c r="E19" s="38" t="s">
        <v>447</v>
      </c>
    </row>
    <row r="20" spans="1:5" ht="25.5">
      <c r="A20" t="s">
        <v>53</v>
      </c>
      <c r="E20" s="36" t="s">
        <v>448</v>
      </c>
    </row>
    <row r="21" spans="1:16" ht="12.75">
      <c r="A21" s="25" t="s">
        <v>45</v>
      </c>
      <c s="29" t="s">
        <v>33</v>
      </c>
      <c s="29" t="s">
        <v>449</v>
      </c>
      <c s="25" t="s">
        <v>47</v>
      </c>
      <c s="30" t="s">
        <v>450</v>
      </c>
      <c s="31" t="s">
        <v>66</v>
      </c>
      <c s="32">
        <v>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451</v>
      </c>
    </row>
    <row r="23" spans="1:5" ht="12.75">
      <c r="A23" s="37" t="s">
        <v>52</v>
      </c>
      <c r="E23" s="38" t="s">
        <v>452</v>
      </c>
    </row>
    <row r="24" spans="1:5" ht="25.5">
      <c r="A24" t="s">
        <v>53</v>
      </c>
      <c r="E24" s="36" t="s">
        <v>453</v>
      </c>
    </row>
    <row r="25" spans="1:16" ht="12.75">
      <c r="A25" s="25" t="s">
        <v>45</v>
      </c>
      <c s="29" t="s">
        <v>35</v>
      </c>
      <c s="29" t="s">
        <v>454</v>
      </c>
      <c s="25" t="s">
        <v>47</v>
      </c>
      <c s="30" t="s">
        <v>455</v>
      </c>
      <c s="31" t="s">
        <v>66</v>
      </c>
      <c s="32">
        <v>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456</v>
      </c>
    </row>
    <row r="27" spans="1:5" ht="12.75">
      <c r="A27" s="37" t="s">
        <v>52</v>
      </c>
      <c r="E27" s="38" t="s">
        <v>457</v>
      </c>
    </row>
    <row r="28" spans="1:5" ht="25.5">
      <c r="A28" t="s">
        <v>53</v>
      </c>
      <c r="E28" s="36" t="s">
        <v>352</v>
      </c>
    </row>
    <row r="29" spans="1:16" ht="12.75">
      <c r="A29" s="25" t="s">
        <v>45</v>
      </c>
      <c s="29" t="s">
        <v>37</v>
      </c>
      <c s="29" t="s">
        <v>458</v>
      </c>
      <c s="25" t="s">
        <v>47</v>
      </c>
      <c s="30" t="s">
        <v>459</v>
      </c>
      <c s="31" t="s">
        <v>66</v>
      </c>
      <c s="32">
        <v>22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451</v>
      </c>
    </row>
    <row r="31" spans="1:5" ht="12.75">
      <c r="A31" s="37" t="s">
        <v>52</v>
      </c>
      <c r="E31" s="38" t="s">
        <v>460</v>
      </c>
    </row>
    <row r="32" spans="1:5" ht="25.5">
      <c r="A32" t="s">
        <v>53</v>
      </c>
      <c r="E32" s="36" t="s">
        <v>453</v>
      </c>
    </row>
    <row r="33" spans="1:16" ht="12.75">
      <c r="A33" s="25" t="s">
        <v>45</v>
      </c>
      <c s="29" t="s">
        <v>73</v>
      </c>
      <c s="29" t="s">
        <v>461</v>
      </c>
      <c s="25" t="s">
        <v>47</v>
      </c>
      <c s="30" t="s">
        <v>462</v>
      </c>
      <c s="31" t="s">
        <v>66</v>
      </c>
      <c s="32">
        <v>22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463</v>
      </c>
    </row>
    <row r="35" spans="1:5" ht="12.75">
      <c r="A35" s="37" t="s">
        <v>52</v>
      </c>
      <c r="E35" s="38" t="s">
        <v>464</v>
      </c>
    </row>
    <row r="36" spans="1:5" ht="25.5">
      <c r="A36" t="s">
        <v>53</v>
      </c>
      <c r="E36" s="36" t="s">
        <v>352</v>
      </c>
    </row>
    <row r="37" spans="1:16" ht="12.75">
      <c r="A37" s="25" t="s">
        <v>45</v>
      </c>
      <c s="29" t="s">
        <v>76</v>
      </c>
      <c s="29" t="s">
        <v>465</v>
      </c>
      <c s="25" t="s">
        <v>47</v>
      </c>
      <c s="30" t="s">
        <v>466</v>
      </c>
      <c s="31" t="s">
        <v>66</v>
      </c>
      <c s="32">
        <v>26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451</v>
      </c>
    </row>
    <row r="39" spans="1:5" ht="12.75">
      <c r="A39" s="37" t="s">
        <v>52</v>
      </c>
      <c r="E39" s="38" t="s">
        <v>467</v>
      </c>
    </row>
    <row r="40" spans="1:5" ht="76.5">
      <c r="A40" t="s">
        <v>53</v>
      </c>
      <c r="E40" s="36" t="s">
        <v>468</v>
      </c>
    </row>
    <row r="41" spans="1:16" ht="12.75">
      <c r="A41" s="25" t="s">
        <v>45</v>
      </c>
      <c s="29" t="s">
        <v>40</v>
      </c>
      <c s="29" t="s">
        <v>469</v>
      </c>
      <c s="25" t="s">
        <v>47</v>
      </c>
      <c s="30" t="s">
        <v>470</v>
      </c>
      <c s="31" t="s">
        <v>66</v>
      </c>
      <c s="32">
        <v>26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471</v>
      </c>
    </row>
    <row r="43" spans="1:5" ht="12.75">
      <c r="A43" s="37" t="s">
        <v>52</v>
      </c>
      <c r="E43" s="38" t="s">
        <v>472</v>
      </c>
    </row>
    <row r="44" spans="1:5" ht="25.5">
      <c r="A44" t="s">
        <v>53</v>
      </c>
      <c r="E44" s="36" t="s">
        <v>473</v>
      </c>
    </row>
    <row r="45" spans="1:16" ht="12.75">
      <c r="A45" s="25" t="s">
        <v>45</v>
      </c>
      <c s="29" t="s">
        <v>42</v>
      </c>
      <c s="29" t="s">
        <v>474</v>
      </c>
      <c s="25" t="s">
        <v>47</v>
      </c>
      <c s="30" t="s">
        <v>475</v>
      </c>
      <c s="31" t="s">
        <v>446</v>
      </c>
      <c s="32">
        <v>586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52</v>
      </c>
      <c r="E47" s="38" t="s">
        <v>476</v>
      </c>
    </row>
    <row r="48" spans="1:5" ht="25.5">
      <c r="A48" t="s">
        <v>53</v>
      </c>
      <c r="E48" s="36" t="s">
        <v>477</v>
      </c>
    </row>
    <row r="49" spans="1:16" ht="12.75">
      <c r="A49" s="25" t="s">
        <v>45</v>
      </c>
      <c s="29" t="s">
        <v>87</v>
      </c>
      <c s="29" t="s">
        <v>478</v>
      </c>
      <c s="25" t="s">
        <v>47</v>
      </c>
      <c s="30" t="s">
        <v>479</v>
      </c>
      <c s="31" t="s">
        <v>66</v>
      </c>
      <c s="32">
        <v>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438</v>
      </c>
    </row>
    <row r="51" spans="1:5" ht="12.75">
      <c r="A51" s="37" t="s">
        <v>52</v>
      </c>
      <c r="E51" s="38" t="s">
        <v>480</v>
      </c>
    </row>
    <row r="52" spans="1:5" ht="76.5">
      <c r="A52" t="s">
        <v>53</v>
      </c>
      <c r="E52" s="36" t="s">
        <v>468</v>
      </c>
    </row>
    <row r="53" spans="1:16" ht="12.75">
      <c r="A53" s="25" t="s">
        <v>45</v>
      </c>
      <c s="29" t="s">
        <v>92</v>
      </c>
      <c s="29" t="s">
        <v>481</v>
      </c>
      <c s="25" t="s">
        <v>47</v>
      </c>
      <c s="30" t="s">
        <v>482</v>
      </c>
      <c s="31" t="s">
        <v>66</v>
      </c>
      <c s="32">
        <v>7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483</v>
      </c>
    </row>
    <row r="55" spans="1:5" ht="12.75">
      <c r="A55" s="37" t="s">
        <v>52</v>
      </c>
      <c r="E55" s="38" t="s">
        <v>484</v>
      </c>
    </row>
    <row r="56" spans="1:5" ht="25.5">
      <c r="A56" t="s">
        <v>53</v>
      </c>
      <c r="E56" s="36" t="s">
        <v>473</v>
      </c>
    </row>
    <row r="57" spans="1:16" ht="12.75">
      <c r="A57" s="25" t="s">
        <v>45</v>
      </c>
      <c s="29" t="s">
        <v>159</v>
      </c>
      <c s="29" t="s">
        <v>485</v>
      </c>
      <c s="25" t="s">
        <v>47</v>
      </c>
      <c s="30" t="s">
        <v>486</v>
      </c>
      <c s="31" t="s">
        <v>446</v>
      </c>
      <c s="32">
        <v>58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487</v>
      </c>
    </row>
    <row r="59" spans="1:5" ht="12.75">
      <c r="A59" s="37" t="s">
        <v>52</v>
      </c>
      <c r="E59" s="38" t="s">
        <v>488</v>
      </c>
    </row>
    <row r="60" spans="1:5" ht="25.5">
      <c r="A60" t="s">
        <v>53</v>
      </c>
      <c r="E60" s="36" t="s">
        <v>477</v>
      </c>
    </row>
    <row r="61" spans="1:16" ht="12.75">
      <c r="A61" s="25" t="s">
        <v>45</v>
      </c>
      <c s="29" t="s">
        <v>162</v>
      </c>
      <c s="29" t="s">
        <v>489</v>
      </c>
      <c s="25" t="s">
        <v>47</v>
      </c>
      <c s="30" t="s">
        <v>490</v>
      </c>
      <c s="31" t="s">
        <v>66</v>
      </c>
      <c s="32">
        <v>7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491</v>
      </c>
    </row>
    <row r="63" spans="1:5" ht="12.75">
      <c r="A63" s="37" t="s">
        <v>52</v>
      </c>
      <c r="E63" s="38" t="s">
        <v>492</v>
      </c>
    </row>
    <row r="64" spans="1:5" ht="63.75">
      <c r="A64" t="s">
        <v>53</v>
      </c>
      <c r="E64" s="36" t="s">
        <v>493</v>
      </c>
    </row>
    <row r="65" spans="1:16" ht="12.75">
      <c r="A65" s="25" t="s">
        <v>45</v>
      </c>
      <c s="29" t="s">
        <v>168</v>
      </c>
      <c s="29" t="s">
        <v>494</v>
      </c>
      <c s="25" t="s">
        <v>47</v>
      </c>
      <c s="30" t="s">
        <v>495</v>
      </c>
      <c s="31" t="s">
        <v>66</v>
      </c>
      <c s="32">
        <v>7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496</v>
      </c>
    </row>
    <row r="67" spans="1:5" ht="12.75">
      <c r="A67" s="37" t="s">
        <v>52</v>
      </c>
      <c r="E67" s="38" t="s">
        <v>484</v>
      </c>
    </row>
    <row r="68" spans="1:5" ht="25.5">
      <c r="A68" t="s">
        <v>53</v>
      </c>
      <c r="E68" s="36" t="s">
        <v>473</v>
      </c>
    </row>
    <row r="69" spans="1:16" ht="12.75">
      <c r="A69" s="25" t="s">
        <v>45</v>
      </c>
      <c s="29" t="s">
        <v>174</v>
      </c>
      <c s="29" t="s">
        <v>497</v>
      </c>
      <c s="25" t="s">
        <v>47</v>
      </c>
      <c s="30" t="s">
        <v>498</v>
      </c>
      <c s="31" t="s">
        <v>446</v>
      </c>
      <c s="32">
        <v>128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12.75">
      <c r="A71" s="37" t="s">
        <v>52</v>
      </c>
      <c r="E71" s="38" t="s">
        <v>499</v>
      </c>
    </row>
    <row r="72" spans="1:5" ht="25.5">
      <c r="A72" t="s">
        <v>53</v>
      </c>
      <c r="E72" s="36" t="s">
        <v>477</v>
      </c>
    </row>
  </sheetData>
  <sheetProtection password="D9CD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